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31545" yWindow="3795" windowWidth="15600" windowHeight="11640" tabRatio="815" activeTab="2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</sheets>
  <calcPr calcId="145621" concurrentCalc="0"/>
  <fileRecoveryPr repairLoad="1"/>
</workbook>
</file>

<file path=xl/calcChain.xml><?xml version="1.0" encoding="utf-8"?>
<calcChain xmlns="http://schemas.openxmlformats.org/spreadsheetml/2006/main">
  <c r="P30" i="2" l="1"/>
  <c r="Q30" i="2"/>
  <c r="R30" i="2"/>
  <c r="N27" i="2"/>
  <c r="O27" i="2"/>
  <c r="N28" i="2"/>
  <c r="O28" i="2"/>
  <c r="N30" i="2"/>
  <c r="O30" i="2"/>
  <c r="N31" i="2"/>
  <c r="O31" i="2"/>
  <c r="N32" i="2"/>
  <c r="O32" i="2"/>
  <c r="N33" i="2"/>
  <c r="O33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J21" i="2"/>
  <c r="J22" i="2"/>
  <c r="J23" i="2"/>
  <c r="J24" i="2"/>
  <c r="J25" i="2"/>
  <c r="J26" i="2"/>
  <c r="J27" i="2"/>
  <c r="J28" i="2"/>
  <c r="J30" i="2"/>
  <c r="J31" i="2"/>
  <c r="J32" i="2"/>
  <c r="J33" i="2"/>
  <c r="K30" i="2"/>
  <c r="K31" i="2"/>
  <c r="K32" i="2"/>
  <c r="K33" i="2"/>
  <c r="G15" i="2"/>
  <c r="O15" i="2"/>
  <c r="Q15" i="2"/>
  <c r="F9" i="6"/>
  <c r="Q31" i="2"/>
  <c r="D15" i="6"/>
  <c r="Q28" i="2"/>
  <c r="D14" i="6"/>
  <c r="M19" i="1"/>
  <c r="I19" i="1"/>
  <c r="R19" i="1"/>
  <c r="M20" i="1"/>
  <c r="I20" i="1"/>
  <c r="R20" i="1"/>
  <c r="B13" i="3"/>
  <c r="C13" i="3"/>
  <c r="K25" i="2"/>
  <c r="P25" i="2"/>
  <c r="D13" i="3"/>
  <c r="K26" i="2"/>
  <c r="P26" i="2"/>
  <c r="E13" i="3"/>
  <c r="K27" i="2"/>
  <c r="P27" i="2"/>
  <c r="F13" i="3"/>
  <c r="I13" i="3"/>
  <c r="O25" i="2"/>
  <c r="Q25" i="2"/>
  <c r="D13" i="6"/>
  <c r="D13" i="7"/>
  <c r="V13" i="7"/>
  <c r="M7" i="1"/>
  <c r="I7" i="1"/>
  <c r="R7" i="1"/>
  <c r="M8" i="1"/>
  <c r="I8" i="1"/>
  <c r="R8" i="1"/>
  <c r="B7" i="3"/>
  <c r="Q7" i="1"/>
  <c r="S7" i="1"/>
  <c r="Q8" i="1"/>
  <c r="S8" i="1"/>
  <c r="B7" i="6"/>
  <c r="B7" i="7"/>
  <c r="C7" i="3"/>
  <c r="C7" i="6"/>
  <c r="C7" i="7"/>
  <c r="K7" i="2"/>
  <c r="G7" i="2"/>
  <c r="P7" i="2"/>
  <c r="D7" i="3"/>
  <c r="O7" i="2"/>
  <c r="Q7" i="2"/>
  <c r="D7" i="6"/>
  <c r="D7" i="7"/>
  <c r="K8" i="2"/>
  <c r="G8" i="2"/>
  <c r="P8" i="2"/>
  <c r="E7" i="3"/>
  <c r="O8" i="2"/>
  <c r="Q8" i="2"/>
  <c r="E7" i="6"/>
  <c r="E7" i="7"/>
  <c r="K9" i="2"/>
  <c r="G9" i="2"/>
  <c r="P9" i="2"/>
  <c r="F7" i="3"/>
  <c r="O9" i="2"/>
  <c r="Q9" i="2"/>
  <c r="F7" i="6"/>
  <c r="F7" i="7"/>
  <c r="I7" i="7"/>
  <c r="M9" i="1"/>
  <c r="I9" i="1"/>
  <c r="R9" i="1"/>
  <c r="M10" i="1"/>
  <c r="I10" i="1"/>
  <c r="R10" i="1"/>
  <c r="B8" i="3"/>
  <c r="Q9" i="1"/>
  <c r="S9" i="1"/>
  <c r="Q10" i="1"/>
  <c r="S10" i="1"/>
  <c r="B8" i="6"/>
  <c r="B8" i="7"/>
  <c r="C8" i="3"/>
  <c r="C8" i="6"/>
  <c r="C8" i="7"/>
  <c r="K10" i="2"/>
  <c r="G10" i="2"/>
  <c r="P10" i="2"/>
  <c r="D8" i="3"/>
  <c r="O10" i="2"/>
  <c r="Q10" i="2"/>
  <c r="D8" i="6"/>
  <c r="D8" i="7"/>
  <c r="K11" i="2"/>
  <c r="G11" i="2"/>
  <c r="P11" i="2"/>
  <c r="E8" i="3"/>
  <c r="O11" i="2"/>
  <c r="Q11" i="2"/>
  <c r="E8" i="6"/>
  <c r="E8" i="7"/>
  <c r="K12" i="2"/>
  <c r="G12" i="2"/>
  <c r="P12" i="2"/>
  <c r="F8" i="3"/>
  <c r="O12" i="2"/>
  <c r="Q12" i="2"/>
  <c r="F8" i="6"/>
  <c r="F8" i="7"/>
  <c r="I8" i="7"/>
  <c r="K15" i="2"/>
  <c r="P15" i="2"/>
  <c r="F9" i="3"/>
  <c r="F9" i="7"/>
  <c r="M11" i="1"/>
  <c r="I11" i="1"/>
  <c r="R11" i="1"/>
  <c r="M12" i="1"/>
  <c r="I12" i="1"/>
  <c r="R12" i="1"/>
  <c r="B9" i="3"/>
  <c r="Q11" i="1"/>
  <c r="S11" i="1"/>
  <c r="Q12" i="1"/>
  <c r="S12" i="1"/>
  <c r="B9" i="6"/>
  <c r="B9" i="7"/>
  <c r="C9" i="3"/>
  <c r="C9" i="6"/>
  <c r="C9" i="7"/>
  <c r="K13" i="2"/>
  <c r="G13" i="2"/>
  <c r="P13" i="2"/>
  <c r="D9" i="3"/>
  <c r="O13" i="2"/>
  <c r="Q13" i="2"/>
  <c r="D9" i="6"/>
  <c r="D9" i="7"/>
  <c r="K14" i="2"/>
  <c r="G14" i="2"/>
  <c r="P14" i="2"/>
  <c r="E9" i="3"/>
  <c r="O14" i="2"/>
  <c r="Q14" i="2"/>
  <c r="E9" i="6"/>
  <c r="E9" i="7"/>
  <c r="I9" i="7"/>
  <c r="M13" i="1"/>
  <c r="I13" i="1"/>
  <c r="R13" i="1"/>
  <c r="M14" i="1"/>
  <c r="I14" i="1"/>
  <c r="R14" i="1"/>
  <c r="B10" i="3"/>
  <c r="Q13" i="1"/>
  <c r="S13" i="1"/>
  <c r="Q14" i="1"/>
  <c r="S14" i="1"/>
  <c r="B10" i="6"/>
  <c r="B10" i="7"/>
  <c r="C10" i="3"/>
  <c r="C10" i="6"/>
  <c r="C10" i="7"/>
  <c r="K16" i="2"/>
  <c r="G16" i="2"/>
  <c r="P16" i="2"/>
  <c r="D10" i="3"/>
  <c r="O16" i="2"/>
  <c r="Q16" i="2"/>
  <c r="D10" i="6"/>
  <c r="D10" i="7"/>
  <c r="K17" i="2"/>
  <c r="G17" i="2"/>
  <c r="P17" i="2"/>
  <c r="E10" i="3"/>
  <c r="O17" i="2"/>
  <c r="Q17" i="2"/>
  <c r="E10" i="6"/>
  <c r="E10" i="7"/>
  <c r="K18" i="2"/>
  <c r="G18" i="2"/>
  <c r="P18" i="2"/>
  <c r="F10" i="3"/>
  <c r="O18" i="2"/>
  <c r="Q18" i="2"/>
  <c r="F10" i="6"/>
  <c r="F10" i="7"/>
  <c r="I10" i="7"/>
  <c r="M15" i="1"/>
  <c r="I15" i="1"/>
  <c r="R15" i="1"/>
  <c r="M16" i="1"/>
  <c r="I16" i="1"/>
  <c r="R16" i="1"/>
  <c r="B11" i="3"/>
  <c r="Q15" i="1"/>
  <c r="S15" i="1"/>
  <c r="Q16" i="1"/>
  <c r="S16" i="1"/>
  <c r="B11" i="6"/>
  <c r="B11" i="7"/>
  <c r="C11" i="3"/>
  <c r="C11" i="6"/>
  <c r="C11" i="7"/>
  <c r="O21" i="2"/>
  <c r="Q21" i="2"/>
  <c r="F11" i="6"/>
  <c r="F11" i="7"/>
  <c r="K19" i="2"/>
  <c r="P19" i="2"/>
  <c r="D11" i="3"/>
  <c r="O19" i="2"/>
  <c r="Q19" i="2"/>
  <c r="D11" i="6"/>
  <c r="D11" i="7"/>
  <c r="K20" i="2"/>
  <c r="P20" i="2"/>
  <c r="E11" i="3"/>
  <c r="O20" i="2"/>
  <c r="Q20" i="2"/>
  <c r="E11" i="6"/>
  <c r="E11" i="7"/>
  <c r="I11" i="7"/>
  <c r="M17" i="1"/>
  <c r="I17" i="1"/>
  <c r="R17" i="1"/>
  <c r="M18" i="1"/>
  <c r="I18" i="1"/>
  <c r="R18" i="1"/>
  <c r="B12" i="3"/>
  <c r="Q17" i="1"/>
  <c r="S17" i="1"/>
  <c r="Q18" i="1"/>
  <c r="S18" i="1"/>
  <c r="B12" i="6"/>
  <c r="B12" i="7"/>
  <c r="C12" i="3"/>
  <c r="C12" i="6"/>
  <c r="C12" i="7"/>
  <c r="K21" i="2"/>
  <c r="P21" i="2"/>
  <c r="F11" i="3"/>
  <c r="O24" i="2"/>
  <c r="Q24" i="2"/>
  <c r="F12" i="6"/>
  <c r="F12" i="7"/>
  <c r="K22" i="2"/>
  <c r="P22" i="2"/>
  <c r="D12" i="3"/>
  <c r="O22" i="2"/>
  <c r="Q22" i="2"/>
  <c r="D12" i="6"/>
  <c r="D12" i="7"/>
  <c r="K23" i="2"/>
  <c r="P23" i="2"/>
  <c r="E12" i="3"/>
  <c r="O23" i="2"/>
  <c r="Q23" i="2"/>
  <c r="E12" i="6"/>
  <c r="E12" i="7"/>
  <c r="I12" i="7"/>
  <c r="Q19" i="1"/>
  <c r="S19" i="1"/>
  <c r="Q20" i="1"/>
  <c r="S20" i="1"/>
  <c r="B13" i="6"/>
  <c r="B13" i="7"/>
  <c r="C13" i="6"/>
  <c r="C13" i="7"/>
  <c r="K24" i="2"/>
  <c r="P24" i="2"/>
  <c r="F12" i="3"/>
  <c r="Q27" i="2"/>
  <c r="F13" i="6"/>
  <c r="F13" i="7"/>
  <c r="O26" i="2"/>
  <c r="Q26" i="2"/>
  <c r="E13" i="6"/>
  <c r="E13" i="7"/>
  <c r="I13" i="7"/>
  <c r="K28" i="2"/>
  <c r="P28" i="2"/>
  <c r="D14" i="3"/>
  <c r="D14" i="7"/>
  <c r="M21" i="1"/>
  <c r="I21" i="1"/>
  <c r="R21" i="1"/>
  <c r="M22" i="1"/>
  <c r="I22" i="1"/>
  <c r="R22" i="1"/>
  <c r="B14" i="3"/>
  <c r="Q21" i="1"/>
  <c r="S21" i="1"/>
  <c r="Q22" i="1"/>
  <c r="S22" i="1"/>
  <c r="B14" i="6"/>
  <c r="B14" i="7"/>
  <c r="C14" i="3"/>
  <c r="C14" i="6"/>
  <c r="C14" i="7"/>
  <c r="F14" i="6"/>
  <c r="F14" i="7"/>
  <c r="E14" i="3"/>
  <c r="E14" i="6"/>
  <c r="E14" i="7"/>
  <c r="I14" i="7"/>
  <c r="P31" i="2"/>
  <c r="D15" i="3"/>
  <c r="D15" i="7"/>
  <c r="M23" i="1"/>
  <c r="I23" i="1"/>
  <c r="R23" i="1"/>
  <c r="M24" i="1"/>
  <c r="I24" i="1"/>
  <c r="R24" i="1"/>
  <c r="B15" i="3"/>
  <c r="Q23" i="1"/>
  <c r="S23" i="1"/>
  <c r="Q24" i="1"/>
  <c r="S24" i="1"/>
  <c r="B15" i="6"/>
  <c r="B15" i="7"/>
  <c r="C15" i="3"/>
  <c r="C15" i="6"/>
  <c r="C15" i="7"/>
  <c r="F14" i="3"/>
  <c r="Q33" i="2"/>
  <c r="F15" i="6"/>
  <c r="F15" i="7"/>
  <c r="P32" i="2"/>
  <c r="E15" i="3"/>
  <c r="Q32" i="2"/>
  <c r="E15" i="6"/>
  <c r="E15" i="7"/>
  <c r="I15" i="7"/>
  <c r="M5" i="1"/>
  <c r="I5" i="1"/>
  <c r="R5" i="1"/>
  <c r="M6" i="1"/>
  <c r="I6" i="1"/>
  <c r="R6" i="1"/>
  <c r="B6" i="3"/>
  <c r="Q5" i="1"/>
  <c r="S5" i="1"/>
  <c r="Q6" i="1"/>
  <c r="S6" i="1"/>
  <c r="B6" i="6"/>
  <c r="B6" i="7"/>
  <c r="C6" i="3"/>
  <c r="C6" i="6"/>
  <c r="C6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I6" i="7"/>
  <c r="P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D31" i="3"/>
  <c r="H31" i="3"/>
  <c r="D30" i="3"/>
  <c r="H30" i="3"/>
  <c r="D29" i="3"/>
  <c r="H29" i="3"/>
  <c r="K24" i="4"/>
  <c r="G24" i="4"/>
  <c r="P24" i="4"/>
  <c r="D28" i="3"/>
  <c r="H28" i="3"/>
  <c r="K21" i="4"/>
  <c r="G21" i="4"/>
  <c r="P21" i="4"/>
  <c r="D27" i="3"/>
  <c r="H27" i="3"/>
  <c r="K18" i="4"/>
  <c r="G18" i="4"/>
  <c r="P18" i="4"/>
  <c r="D26" i="3"/>
  <c r="H26" i="3"/>
  <c r="C30" i="3"/>
  <c r="C29" i="3"/>
  <c r="K23" i="4"/>
  <c r="G23" i="4"/>
  <c r="P23" i="4"/>
  <c r="C28" i="3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R31" i="2"/>
  <c r="R32" i="2"/>
  <c r="R33" i="2"/>
  <c r="R5" i="2"/>
  <c r="N5" i="2"/>
  <c r="J5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C31" i="3"/>
  <c r="G31" i="3"/>
  <c r="L31" i="3"/>
  <c r="K31" i="3"/>
  <c r="E31" i="3"/>
  <c r="F31" i="3"/>
  <c r="I31" i="3"/>
  <c r="J31" i="3"/>
  <c r="B31" i="3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4" i="4"/>
  <c r="G4" i="4"/>
  <c r="P4" i="4"/>
  <c r="O4" i="4"/>
  <c r="Q4" i="4"/>
  <c r="R4" i="4"/>
  <c r="P23" i="1"/>
  <c r="P24" i="1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4" i="2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<sst xmlns="http://schemas.openxmlformats.org/spreadsheetml/2006/main" count="335" uniqueCount="157">
  <si>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</si>
  <si>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</si>
  <si>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</si>
  <si>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</si>
  <si>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</si>
  <si>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</si>
  <si>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</si>
  <si>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</si>
  <si>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</si>
  <si>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</si>
  <si>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</si>
  <si>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</si>
  <si>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</si>
  <si>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</si>
  <si>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</si>
  <si>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</si>
  <si>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</si>
  <si>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</si>
  <si>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</si>
  <si>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</si>
  <si>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</si>
  <si>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</si>
  <si>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</si>
  <si>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</si>
  <si>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</si>
  <si>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</si>
  <si>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</si>
  <si>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</si>
  <si>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</si>
  <si>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</si>
  <si>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</si>
  <si>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</si>
  <si>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</si>
  <si>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</si>
  <si>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</si>
  <si>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</si>
  <si>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</si>
  <si>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</si>
  <si>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</si>
  <si>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</si>
  <si>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</si>
  <si>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</si>
  <si>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</si>
  <si>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</si>
  <si>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</si>
  <si>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</si>
  <si>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</si>
  <si>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</si>
  <si>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</si>
  <si>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</si>
  <si>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</si>
  <si>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</si>
  <si>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</si>
  <si>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</si>
  <si>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</si>
  <si>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</si>
  <si>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</si>
  <si>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</si>
  <si>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</si>
  <si>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</si>
  <si>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</si>
  <si>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</si>
  <si>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</si>
  <si>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</si>
  <si>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</si>
  <si>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</si>
  <si>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</si>
  <si>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</si>
  <si>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</si>
  <si>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</si>
  <si>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</si>
  <si>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</si>
  <si>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</si>
  <si>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</si>
  <si>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</si>
  <si>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</si>
  <si>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</si>
  <si>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</si>
  <si>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</si>
  <si>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</si>
  <si>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</si>
  <si>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</si>
  <si>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</si>
  <si>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</si>
  <si>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</si>
  <si>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</si>
  <si>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</si>
  <si>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</si>
  <si>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</si>
  <si>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</si>
  <si>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</si>
  <si>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</si>
  <si>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</si>
  <si>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</si>
  <si>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</si>
  <si>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</si>
  <si>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</si>
  <si>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</si>
  <si>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</si>
  <si>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</si>
  <si>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</si>
  <si>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</si>
  <si>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</si>
  <si>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</si>
  <si>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</si>
  <si>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</si>
  <si>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</si>
  <si>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</si>
  <si>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</si>
  <si>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</si>
  <si>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</si>
  <si>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</si>
  <si>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</si>
  <si>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</si>
  <si>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</si>
  <si>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</si>
  <si>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</si>
  <si>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</si>
  <si>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</si>
  <si>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</si>
  <si>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</si>
  <si>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</si>
  <si>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</si>
  <si>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 xml:space="preserve"> 6740_0-1</t>
  </si>
  <si>
    <t>P_6740_6-7</t>
  </si>
  <si>
    <t>P_6740_5-6</t>
  </si>
  <si>
    <t>P_6740_4-5</t>
  </si>
  <si>
    <t>P_6740_3-4</t>
  </si>
  <si>
    <t>P_6740_2-3</t>
  </si>
  <si>
    <t>P_6740_1-2</t>
  </si>
  <si>
    <t>P_ 6740_0-1</t>
  </si>
  <si>
    <t xml:space="preserve"> 6740_1-2</t>
  </si>
  <si>
    <t xml:space="preserve"> 6740_2-3</t>
  </si>
  <si>
    <t xml:space="preserve"> 6740_3-4</t>
  </si>
  <si>
    <t xml:space="preserve"> 6740_4-5</t>
  </si>
  <si>
    <t xml:space="preserve"> 6740_5-6</t>
  </si>
  <si>
    <t xml:space="preserve"> 6740_6-7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</si>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</sst>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8" fillId="0" borderId="0" xfId="0" applyNumberFormat="1" applyFont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R19" sqref="R19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27.42578125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90" t="s">
        <v>0</v>
      </c>
      <c r="K1" s="88"/>
      <c r="L1" s="88"/>
      <c r="M1" s="89"/>
      <c r="N1" s="88" t="s">
        <v>1</v>
      </c>
      <c r="O1" s="88"/>
      <c r="P1" s="88"/>
      <c r="Q1" s="89"/>
      <c r="R1" s="13"/>
      <c r="S1" s="13"/>
      <c r="T1" t="s">
        <v>87</v>
      </c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1" t="s">
        <v>7</v>
      </c>
      <c r="G2" s="92"/>
      <c r="H2" s="92"/>
      <c r="I2" s="92"/>
      <c r="J2" s="93" t="s">
        <v>8</v>
      </c>
      <c r="K2" s="86"/>
      <c r="L2" s="86"/>
      <c r="M2" s="87"/>
      <c r="N2" s="86" t="s">
        <v>8</v>
      </c>
      <c r="O2" s="86"/>
      <c r="P2" s="86"/>
      <c r="Q2" s="87"/>
      <c r="R2" s="13" t="s">
        <v>69</v>
      </c>
      <c r="S2" s="13" t="s">
        <v>70</v>
      </c>
      <c r="T2" s="13" t="s">
        <v>71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5">
      <c r="A5">
        <v>1</v>
      </c>
      <c r="B5" t="s">
        <v>123</v>
      </c>
      <c r="C5">
        <v>4</v>
      </c>
      <c r="D5" t="s">
        <v>137</v>
      </c>
      <c r="E5">
        <v>20</v>
      </c>
      <c r="F5">
        <v>1.0044</v>
      </c>
      <c r="G5">
        <v>1.0042</v>
      </c>
      <c r="H5" s="27">
        <f>F5-G5</f>
        <v>1.9999999999997797E-4</v>
      </c>
      <c r="I5" s="34">
        <f>(F5+G5)/2</f>
        <v>1.0043</v>
      </c>
      <c r="J5">
        <v>1.0345</v>
      </c>
      <c r="K5" s="27">
        <v>1.0343</v>
      </c>
      <c r="L5" s="27">
        <f>J5-K5</f>
        <v>1.9999999999997797E-4</v>
      </c>
      <c r="M5" s="28">
        <f>(J5+K5)/2</f>
        <v>1.0344</v>
      </c>
      <c r="N5" s="27">
        <v>1.032</v>
      </c>
      <c r="O5" s="27">
        <v>1.0324</v>
      </c>
      <c r="P5" s="27">
        <f>N5-O5</f>
        <v>-3.9999999999995595E-4</v>
      </c>
      <c r="Q5" s="28">
        <f>(N5+O5)/2</f>
        <v>1.0322</v>
      </c>
      <c r="R5" s="27">
        <f>((M5-I5)-0.0103)*50</f>
        <v>0.99000000000000077</v>
      </c>
      <c r="S5" s="27">
        <f>((Q5-I5)-0.0103)*50</f>
        <v>0.88000000000000178</v>
      </c>
      <c r="T5" s="27">
        <f>R5-S5</f>
        <v>0.10999999999999899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5">
      <c r="C6">
        <v>8</v>
      </c>
      <c r="D6" t="s">
        <v>138</v>
      </c>
      <c r="E6">
        <v>20</v>
      </c>
      <c r="F6">
        <v>1.0051000000000001</v>
      </c>
      <c r="G6">
        <v>1.0051000000000001</v>
      </c>
      <c r="H6" s="27">
        <f t="shared" ref="H6:H22" si="0">F6-G6</f>
        <v>0</v>
      </c>
      <c r="I6" s="34">
        <f t="shared" ref="I6:I24" si="1">(F6+G6)/2</f>
        <v>1.0051000000000001</v>
      </c>
      <c r="J6">
        <v>1.0275000000000001</v>
      </c>
      <c r="K6" s="27">
        <v>1.0277000000000001</v>
      </c>
      <c r="L6" s="27">
        <f t="shared" ref="L6:L24" si="2">J6-K6</f>
        <v>-1.9999999999997797E-4</v>
      </c>
      <c r="M6" s="28">
        <f t="shared" ref="M6:M24" si="3">(J6+K6)/2</f>
        <v>1.0276000000000001</v>
      </c>
      <c r="N6" s="27">
        <v>1.0253000000000001</v>
      </c>
      <c r="O6" s="27">
        <v>1.0254000000000001</v>
      </c>
      <c r="P6" s="27">
        <f t="shared" ref="P6:P24" si="4">N6-O6</f>
        <v>-9.9999999999988987E-5</v>
      </c>
      <c r="Q6" s="28">
        <f t="shared" ref="Q6:Q24" si="5">(N6+O6)/2</f>
        <v>1.02535</v>
      </c>
      <c r="R6" s="27">
        <f t="shared" ref="R6:R24" si="6">((M6-I6)-0.0103)*50</f>
        <v>0.60999999999999821</v>
      </c>
      <c r="S6" s="27">
        <f t="shared" ref="S6:S24" si="7">((Q6-I6)-0.0103)*50</f>
        <v>0.49749999999999395</v>
      </c>
      <c r="T6" s="27">
        <f t="shared" ref="T6:T24" si="8">R6-S6</f>
        <v>0.11250000000000426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5">
      <c r="A7">
        <v>2</v>
      </c>
      <c r="B7" t="s">
        <v>131</v>
      </c>
      <c r="C7">
        <v>4</v>
      </c>
      <c r="D7" t="s">
        <v>139</v>
      </c>
      <c r="E7">
        <v>20</v>
      </c>
      <c r="F7">
        <v>1.0142</v>
      </c>
      <c r="G7">
        <v>1.0142</v>
      </c>
      <c r="H7" s="27">
        <f t="shared" si="0"/>
        <v>0</v>
      </c>
      <c r="I7" s="34">
        <f t="shared" si="1"/>
        <v>1.0142</v>
      </c>
      <c r="J7">
        <v>1.0503</v>
      </c>
      <c r="K7" s="27">
        <v>1.0507</v>
      </c>
      <c r="L7" s="27">
        <f t="shared" si="2"/>
        <v>-3.9999999999995595E-4</v>
      </c>
      <c r="M7" s="28">
        <f t="shared" si="3"/>
        <v>1.0505</v>
      </c>
      <c r="N7" s="27">
        <v>1.0479000000000001</v>
      </c>
      <c r="O7" s="27">
        <v>1.048</v>
      </c>
      <c r="P7" s="27">
        <f t="shared" si="4"/>
        <v>-9.9999999999988987E-5</v>
      </c>
      <c r="Q7" s="28">
        <f t="shared" si="5"/>
        <v>1.0479500000000002</v>
      </c>
      <c r="R7" s="27">
        <f t="shared" si="6"/>
        <v>1.3</v>
      </c>
      <c r="S7" s="27">
        <f t="shared" si="7"/>
        <v>1.1725000000000085</v>
      </c>
      <c r="T7" s="27">
        <f t="shared" si="8"/>
        <v>0.12749999999999151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5">
      <c r="C8">
        <v>8</v>
      </c>
      <c r="D8" t="s">
        <v>140</v>
      </c>
      <c r="E8">
        <v>20</v>
      </c>
      <c r="F8">
        <v>1.0150999999999999</v>
      </c>
      <c r="G8">
        <v>1.0148999999999999</v>
      </c>
      <c r="H8" s="27">
        <f t="shared" si="0"/>
        <v>1.9999999999997797E-4</v>
      </c>
      <c r="I8" s="34">
        <f t="shared" si="1"/>
        <v>1.0149999999999999</v>
      </c>
      <c r="J8">
        <v>1.0417000000000001</v>
      </c>
      <c r="K8" s="27">
        <v>1.042</v>
      </c>
      <c r="L8" s="27">
        <f t="shared" si="2"/>
        <v>-2.9999999999996696E-4</v>
      </c>
      <c r="M8" s="28">
        <f t="shared" si="3"/>
        <v>1.0418500000000002</v>
      </c>
      <c r="N8" s="27">
        <v>1.0390999999999999</v>
      </c>
      <c r="O8" s="27">
        <v>1.0391999999999999</v>
      </c>
      <c r="P8" s="27">
        <f t="shared" si="4"/>
        <v>-9.9999999999988987E-5</v>
      </c>
      <c r="Q8" s="28">
        <f t="shared" si="5"/>
        <v>1.0391499999999998</v>
      </c>
      <c r="R8" s="27">
        <f t="shared" si="6"/>
        <v>0.82750000000001311</v>
      </c>
      <c r="S8" s="27">
        <f t="shared" si="7"/>
        <v>0.69249999999999468</v>
      </c>
      <c r="T8" s="27">
        <f t="shared" si="8"/>
        <v>0.13500000000001844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5">
      <c r="A9">
        <v>3</v>
      </c>
      <c r="B9" t="s">
        <v>132</v>
      </c>
      <c r="C9">
        <v>4</v>
      </c>
      <c r="D9" t="s">
        <v>141</v>
      </c>
      <c r="E9">
        <v>20</v>
      </c>
      <c r="F9">
        <v>1.0241</v>
      </c>
      <c r="G9">
        <v>1.0236000000000001</v>
      </c>
      <c r="H9" s="27">
        <f t="shared" si="0"/>
        <v>4.9999999999994493E-4</v>
      </c>
      <c r="I9" s="34">
        <f t="shared" si="1"/>
        <v>1.0238499999999999</v>
      </c>
      <c r="J9">
        <v>1.0590999999999999</v>
      </c>
      <c r="K9" s="27">
        <v>1.0590999999999999</v>
      </c>
      <c r="L9" s="27">
        <f t="shared" si="2"/>
        <v>0</v>
      </c>
      <c r="M9" s="28">
        <f t="shared" si="3"/>
        <v>1.0590999999999999</v>
      </c>
      <c r="N9" s="27">
        <v>1.0564</v>
      </c>
      <c r="O9" s="27">
        <v>1.0566</v>
      </c>
      <c r="P9" s="27">
        <f t="shared" si="4"/>
        <v>-1.9999999999997797E-4</v>
      </c>
      <c r="Q9" s="28">
        <f t="shared" si="5"/>
        <v>1.0565</v>
      </c>
      <c r="R9" s="27">
        <f t="shared" si="6"/>
        <v>1.2475000000000003</v>
      </c>
      <c r="S9" s="27">
        <f t="shared" si="7"/>
        <v>1.1175000000000035</v>
      </c>
      <c r="T9" s="27">
        <f t="shared" si="8"/>
        <v>0.12999999999999678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5">
      <c r="C10">
        <v>8</v>
      </c>
      <c r="D10" t="s">
        <v>142</v>
      </c>
      <c r="E10">
        <v>20</v>
      </c>
      <c r="F10">
        <v>1.0283</v>
      </c>
      <c r="G10">
        <v>1.0282</v>
      </c>
      <c r="H10" s="27">
        <f t="shared" si="0"/>
        <v>9.9999999999988987E-5</v>
      </c>
      <c r="I10" s="34">
        <f t="shared" si="1"/>
        <v>1.0282499999999999</v>
      </c>
      <c r="J10">
        <v>1.0541</v>
      </c>
      <c r="K10" s="27">
        <v>1.0544</v>
      </c>
      <c r="L10" s="27">
        <f t="shared" si="2"/>
        <v>-2.9999999999996696E-4</v>
      </c>
      <c r="M10" s="28">
        <f t="shared" si="3"/>
        <v>1.0542500000000001</v>
      </c>
      <c r="N10" s="27">
        <v>1.0519000000000001</v>
      </c>
      <c r="O10" s="27">
        <v>1.0518000000000001</v>
      </c>
      <c r="P10" s="27">
        <f t="shared" si="4"/>
        <v>9.9999999999988987E-5</v>
      </c>
      <c r="Q10" s="28">
        <f t="shared" si="5"/>
        <v>1.05185</v>
      </c>
      <c r="R10" s="27">
        <f t="shared" si="6"/>
        <v>0.78500000000001224</v>
      </c>
      <c r="S10" s="27">
        <f t="shared" si="7"/>
        <v>0.66500000000000326</v>
      </c>
      <c r="T10" s="27">
        <f t="shared" si="8"/>
        <v>0.12000000000000899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5">
      <c r="A11">
        <v>4</v>
      </c>
      <c r="B11" t="s">
        <v>133</v>
      </c>
      <c r="C11">
        <v>4</v>
      </c>
      <c r="D11" t="s">
        <v>143</v>
      </c>
      <c r="E11">
        <v>20</v>
      </c>
      <c r="F11">
        <v>1.0210999999999999</v>
      </c>
      <c r="G11">
        <v>1.0209999999999999</v>
      </c>
      <c r="H11" s="27">
        <f t="shared" si="0"/>
        <v>9.9999999999988987E-5</v>
      </c>
      <c r="I11" s="34">
        <f t="shared" si="1"/>
        <v>1.0210499999999998</v>
      </c>
      <c r="J11">
        <v>1.0544</v>
      </c>
      <c r="K11" s="27">
        <v>1.0545</v>
      </c>
      <c r="L11" s="27">
        <f t="shared" si="2"/>
        <v>-9.9999999999988987E-5</v>
      </c>
      <c r="M11" s="28">
        <f t="shared" si="3"/>
        <v>1.0544500000000001</v>
      </c>
      <c r="N11" s="27">
        <v>1.0522</v>
      </c>
      <c r="O11" s="27">
        <v>1.0522</v>
      </c>
      <c r="P11" s="27">
        <f t="shared" si="4"/>
        <v>0</v>
      </c>
      <c r="Q11" s="28">
        <f t="shared" si="5"/>
        <v>1.0522</v>
      </c>
      <c r="R11" s="27">
        <f t="shared" si="6"/>
        <v>1.155000000000016</v>
      </c>
      <c r="S11" s="27">
        <f t="shared" si="7"/>
        <v>1.0425000000000118</v>
      </c>
      <c r="T11" s="27">
        <f t="shared" si="8"/>
        <v>0.11250000000000426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5">
      <c r="C12">
        <v>8</v>
      </c>
      <c r="D12" t="s">
        <v>144</v>
      </c>
      <c r="E12">
        <v>20</v>
      </c>
      <c r="F12">
        <v>1.0222</v>
      </c>
      <c r="G12">
        <v>1.0218</v>
      </c>
      <c r="H12" s="27">
        <f t="shared" si="0"/>
        <v>3.9999999999995595E-4</v>
      </c>
      <c r="I12" s="34">
        <f t="shared" si="1"/>
        <v>1.022</v>
      </c>
      <c r="J12">
        <v>1.0461</v>
      </c>
      <c r="K12" s="27">
        <v>1.046</v>
      </c>
      <c r="L12" s="27">
        <f t="shared" si="2"/>
        <v>9.9999999999988987E-5</v>
      </c>
      <c r="M12" s="28">
        <f t="shared" si="3"/>
        <v>1.0460500000000001</v>
      </c>
      <c r="N12" s="27">
        <v>1.0439000000000001</v>
      </c>
      <c r="O12" s="27">
        <v>1.0438000000000001</v>
      </c>
      <c r="P12" s="27">
        <f t="shared" si="4"/>
        <v>9.9999999999988987E-5</v>
      </c>
      <c r="Q12" s="28">
        <f t="shared" si="5"/>
        <v>1.0438499999999999</v>
      </c>
      <c r="R12" s="27">
        <f t="shared" si="6"/>
        <v>0.68750000000000633</v>
      </c>
      <c r="S12" s="27">
        <f t="shared" si="7"/>
        <v>0.57749999999999624</v>
      </c>
      <c r="T12" s="27">
        <f t="shared" si="8"/>
        <v>0.11000000000001009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5">
      <c r="A13">
        <v>5</v>
      </c>
      <c r="B13" t="s">
        <v>134</v>
      </c>
      <c r="C13">
        <v>4</v>
      </c>
      <c r="D13" t="s">
        <v>145</v>
      </c>
      <c r="E13">
        <v>20</v>
      </c>
      <c r="F13">
        <v>1.0168999999999999</v>
      </c>
      <c r="G13">
        <v>1.0164</v>
      </c>
      <c r="H13" s="27">
        <f t="shared" si="0"/>
        <v>4.9999999999994493E-4</v>
      </c>
      <c r="I13" s="34">
        <f t="shared" si="1"/>
        <v>1.0166499999999998</v>
      </c>
      <c r="J13">
        <v>1.0496000000000001</v>
      </c>
      <c r="K13" s="27">
        <v>1.0497000000000001</v>
      </c>
      <c r="L13" s="27">
        <f t="shared" si="2"/>
        <v>-9.9999999999988987E-5</v>
      </c>
      <c r="M13" s="28">
        <f t="shared" si="3"/>
        <v>1.0496500000000002</v>
      </c>
      <c r="N13" s="27">
        <v>1.0476000000000001</v>
      </c>
      <c r="O13" s="27">
        <v>1.0471999999999999</v>
      </c>
      <c r="P13" s="27">
        <f t="shared" si="4"/>
        <v>4.0000000000017799E-4</v>
      </c>
      <c r="Q13" s="28">
        <f t="shared" si="5"/>
        <v>1.0474000000000001</v>
      </c>
      <c r="R13" s="27">
        <f t="shared" si="6"/>
        <v>1.1350000000000182</v>
      </c>
      <c r="S13" s="27">
        <f t="shared" si="7"/>
        <v>1.022500000000014</v>
      </c>
      <c r="T13" s="27">
        <f t="shared" si="8"/>
        <v>0.11250000000000426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5">
      <c r="C14">
        <v>8</v>
      </c>
      <c r="D14" t="s">
        <v>146</v>
      </c>
      <c r="E14">
        <v>20</v>
      </c>
      <c r="F14">
        <v>1.0264</v>
      </c>
      <c r="G14">
        <v>1.0259</v>
      </c>
      <c r="H14" s="27">
        <f t="shared" si="0"/>
        <v>4.9999999999994493E-4</v>
      </c>
      <c r="I14" s="34">
        <f t="shared" si="1"/>
        <v>1.0261499999999999</v>
      </c>
      <c r="J14">
        <v>1.0506</v>
      </c>
      <c r="K14" s="27">
        <v>1.0503</v>
      </c>
      <c r="L14" s="27">
        <f t="shared" si="2"/>
        <v>2.9999999999996696E-4</v>
      </c>
      <c r="M14" s="28">
        <f t="shared" si="3"/>
        <v>1.0504500000000001</v>
      </c>
      <c r="N14" s="27">
        <v>1.0482</v>
      </c>
      <c r="O14" s="29">
        <v>1.048</v>
      </c>
      <c r="P14" s="27">
        <f t="shared" si="4"/>
        <v>1.9999999999997797E-4</v>
      </c>
      <c r="Q14" s="28">
        <f t="shared" si="5"/>
        <v>1.0481</v>
      </c>
      <c r="R14" s="27">
        <f t="shared" si="6"/>
        <v>0.7000000000000105</v>
      </c>
      <c r="S14" s="27">
        <f t="shared" si="7"/>
        <v>0.58250000000000679</v>
      </c>
      <c r="T14" s="27">
        <f t="shared" si="8"/>
        <v>0.11750000000000371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5">
      <c r="A15">
        <v>6</v>
      </c>
      <c r="B15" t="s">
        <v>135</v>
      </c>
      <c r="C15">
        <v>4</v>
      </c>
      <c r="D15" t="s">
        <v>147</v>
      </c>
      <c r="E15">
        <v>20</v>
      </c>
      <c r="F15">
        <v>1.0219</v>
      </c>
      <c r="G15">
        <v>1.0216000000000001</v>
      </c>
      <c r="H15" s="27">
        <f t="shared" si="0"/>
        <v>2.9999999999996696E-4</v>
      </c>
      <c r="I15" s="34">
        <f t="shared" si="1"/>
        <v>1.0217499999999999</v>
      </c>
      <c r="J15">
        <v>1.0510999999999999</v>
      </c>
      <c r="K15" s="27">
        <v>1.0508999999999999</v>
      </c>
      <c r="L15" s="27">
        <f t="shared" si="2"/>
        <v>1.9999999999997797E-4</v>
      </c>
      <c r="M15" s="28">
        <f t="shared" si="3"/>
        <v>1.0509999999999999</v>
      </c>
      <c r="N15" s="27">
        <v>1.0497000000000001</v>
      </c>
      <c r="O15" s="27">
        <v>1.0495000000000001</v>
      </c>
      <c r="P15" s="27">
        <f t="shared" si="4"/>
        <v>1.9999999999997797E-4</v>
      </c>
      <c r="Q15" s="28">
        <f t="shared" si="5"/>
        <v>1.0496000000000001</v>
      </c>
      <c r="R15" s="27">
        <f t="shared" si="6"/>
        <v>0.9474999999999999</v>
      </c>
      <c r="S15" s="27">
        <f t="shared" si="7"/>
        <v>0.87750000000000761</v>
      </c>
      <c r="T15" s="27">
        <f t="shared" si="8"/>
        <v>6.9999999999992291E-2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5">
      <c r="C16">
        <v>8</v>
      </c>
      <c r="D16" t="s">
        <v>148</v>
      </c>
      <c r="E16">
        <v>20</v>
      </c>
      <c r="F16">
        <v>1.0204</v>
      </c>
      <c r="G16">
        <v>1.0201</v>
      </c>
      <c r="H16" s="27">
        <f t="shared" si="0"/>
        <v>2.9999999999996696E-4</v>
      </c>
      <c r="I16" s="34">
        <f t="shared" si="1"/>
        <v>1.0202499999999999</v>
      </c>
      <c r="J16">
        <v>1.0425</v>
      </c>
      <c r="K16" s="27">
        <v>1.0421</v>
      </c>
      <c r="L16" s="27">
        <f t="shared" si="2"/>
        <v>3.9999999999995595E-4</v>
      </c>
      <c r="M16" s="28">
        <f t="shared" si="3"/>
        <v>1.0423</v>
      </c>
      <c r="N16" s="27">
        <v>1.0407999999999999</v>
      </c>
      <c r="O16" s="27">
        <v>1.0405</v>
      </c>
      <c r="P16" s="27">
        <f t="shared" si="4"/>
        <v>2.9999999999996696E-4</v>
      </c>
      <c r="Q16" s="28">
        <f t="shared" si="5"/>
        <v>1.0406499999999999</v>
      </c>
      <c r="R16" s="27">
        <f t="shared" si="6"/>
        <v>0.58750000000000624</v>
      </c>
      <c r="S16" s="27">
        <f t="shared" si="7"/>
        <v>0.50499999999999867</v>
      </c>
      <c r="T16" s="27">
        <f t="shared" si="8"/>
        <v>8.2500000000007567E-2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5">
      <c r="A17">
        <v>7</v>
      </c>
      <c r="B17" t="s">
        <v>136</v>
      </c>
      <c r="C17">
        <v>4</v>
      </c>
      <c r="D17" t="s">
        <v>149</v>
      </c>
      <c r="E17">
        <v>20</v>
      </c>
      <c r="F17">
        <v>1.0173000000000001</v>
      </c>
      <c r="G17">
        <v>1.0172000000000001</v>
      </c>
      <c r="H17" s="27">
        <f t="shared" si="0"/>
        <v>9.9999999999988987E-5</v>
      </c>
      <c r="I17" s="34">
        <f t="shared" si="1"/>
        <v>1.0172500000000002</v>
      </c>
      <c r="J17">
        <v>1.0481</v>
      </c>
      <c r="K17" s="27">
        <v>1.048</v>
      </c>
      <c r="L17" s="27">
        <f t="shared" si="2"/>
        <v>9.9999999999988987E-5</v>
      </c>
      <c r="M17" s="28">
        <f t="shared" si="3"/>
        <v>1.0480499999999999</v>
      </c>
      <c r="N17" s="27">
        <v>1.046</v>
      </c>
      <c r="O17" s="27">
        <v>1.0458000000000001</v>
      </c>
      <c r="P17" s="27">
        <f t="shared" si="4"/>
        <v>1.9999999999997797E-4</v>
      </c>
      <c r="Q17" s="28">
        <f t="shared" si="5"/>
        <v>1.0459000000000001</v>
      </c>
      <c r="R17" s="27">
        <f t="shared" si="6"/>
        <v>1.0249999999999859</v>
      </c>
      <c r="S17" s="27">
        <f t="shared" si="7"/>
        <v>0.9174999999999921</v>
      </c>
      <c r="T17" s="27">
        <f t="shared" si="8"/>
        <v>0.10749999999999382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5">
      <c r="C18">
        <v>8</v>
      </c>
      <c r="D18" t="s">
        <v>150</v>
      </c>
      <c r="E18">
        <v>20</v>
      </c>
      <c r="F18">
        <v>1.0166999999999999</v>
      </c>
      <c r="G18">
        <v>1.0162</v>
      </c>
      <c r="H18" s="27">
        <f t="shared" si="0"/>
        <v>4.9999999999994493E-4</v>
      </c>
      <c r="I18" s="34">
        <f t="shared" si="1"/>
        <v>1.0164499999999999</v>
      </c>
      <c r="J18">
        <v>1.0394000000000001</v>
      </c>
      <c r="K18" s="27">
        <v>1.0395000000000001</v>
      </c>
      <c r="L18" s="27">
        <f t="shared" si="2"/>
        <v>-9.9999999999988987E-5</v>
      </c>
      <c r="M18" s="28">
        <f t="shared" si="3"/>
        <v>1.03945</v>
      </c>
      <c r="N18" s="27">
        <v>1.0375000000000001</v>
      </c>
      <c r="O18" s="27">
        <v>1.0376000000000001</v>
      </c>
      <c r="P18" s="27">
        <f t="shared" si="4"/>
        <v>-9.9999999999988987E-5</v>
      </c>
      <c r="Q18" s="28">
        <f t="shared" si="5"/>
        <v>1.03755</v>
      </c>
      <c r="R18" s="27">
        <f t="shared" si="6"/>
        <v>0.63500000000000656</v>
      </c>
      <c r="S18" s="27">
        <f t="shared" si="7"/>
        <v>0.54000000000000592</v>
      </c>
      <c r="T18" s="27">
        <f t="shared" si="8"/>
        <v>9.5000000000000639E-2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5">
      <c r="A19" s="59">
        <v>8</v>
      </c>
      <c r="B19">
        <v>6849</v>
      </c>
      <c r="C19">
        <v>4</v>
      </c>
      <c r="D19" t="s">
        <v>151</v>
      </c>
      <c r="E19">
        <v>20</v>
      </c>
      <c r="F19">
        <v>1.0092000000000001</v>
      </c>
      <c r="G19">
        <v>1.0086999999999999</v>
      </c>
      <c r="H19" s="27">
        <f t="shared" si="0"/>
        <v>5.0000000000016698E-4</v>
      </c>
      <c r="I19" s="34">
        <f t="shared" si="1"/>
        <v>1.00895</v>
      </c>
      <c r="J19">
        <v>1.1264000000000001</v>
      </c>
      <c r="K19" s="27">
        <v>1.1267</v>
      </c>
      <c r="L19" s="27">
        <f t="shared" si="2"/>
        <v>-2.9999999999996696E-4</v>
      </c>
      <c r="M19" s="28">
        <f t="shared" si="3"/>
        <v>1.1265499999999999</v>
      </c>
      <c r="N19" s="27">
        <v>1.1186</v>
      </c>
      <c r="O19" s="27">
        <v>1.1185</v>
      </c>
      <c r="P19" s="27">
        <f t="shared" si="4"/>
        <v>9.9999999999988987E-5</v>
      </c>
      <c r="Q19" s="28">
        <f t="shared" si="5"/>
        <v>1.1185499999999999</v>
      </c>
      <c r="R19" s="27">
        <f t="shared" si="6"/>
        <v>5.3649999999999958</v>
      </c>
      <c r="S19" s="27">
        <f t="shared" si="7"/>
        <v>4.9649999999999954</v>
      </c>
      <c r="T19" s="27">
        <f t="shared" si="8"/>
        <v>0.40000000000000036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9" x14ac:dyDescent="0.25">
      <c r="C20">
        <v>8</v>
      </c>
      <c r="D20" t="s">
        <v>152</v>
      </c>
      <c r="E20">
        <v>20</v>
      </c>
      <c r="F20">
        <v>1.016</v>
      </c>
      <c r="G20">
        <v>1.0157</v>
      </c>
      <c r="H20" s="27">
        <f t="shared" si="0"/>
        <v>2.9999999999996696E-4</v>
      </c>
      <c r="I20" s="34">
        <f t="shared" si="1"/>
        <v>1.0158499999999999</v>
      </c>
      <c r="J20">
        <v>1.0837000000000001</v>
      </c>
      <c r="K20" s="27">
        <v>1.0840000000000001</v>
      </c>
      <c r="L20" s="27">
        <f t="shared" si="2"/>
        <v>-2.9999999999996696E-4</v>
      </c>
      <c r="M20" s="28">
        <f t="shared" si="3"/>
        <v>1.08385</v>
      </c>
      <c r="N20" s="27">
        <v>1.0770999999999999</v>
      </c>
      <c r="O20" s="27">
        <v>1.0769</v>
      </c>
      <c r="P20" s="27">
        <f t="shared" si="4"/>
        <v>1.9999999999997797E-4</v>
      </c>
      <c r="Q20" s="28">
        <f t="shared" si="5"/>
        <v>1.077</v>
      </c>
      <c r="R20" s="27">
        <f t="shared" si="6"/>
        <v>2.8850000000000029</v>
      </c>
      <c r="S20" s="27">
        <f t="shared" si="7"/>
        <v>2.5425000000000018</v>
      </c>
      <c r="T20" s="27">
        <f t="shared" si="8"/>
        <v>0.34250000000000114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9" x14ac:dyDescent="0.25">
      <c r="A21">
        <v>9</v>
      </c>
      <c r="B21">
        <v>6850</v>
      </c>
      <c r="C21">
        <v>4</v>
      </c>
      <c r="D21" t="s">
        <v>153</v>
      </c>
      <c r="E21">
        <v>20</v>
      </c>
      <c r="F21">
        <v>1.0250999999999999</v>
      </c>
      <c r="G21">
        <v>1.0246</v>
      </c>
      <c r="H21" s="27">
        <f t="shared" si="0"/>
        <v>4.9999999999994493E-4</v>
      </c>
      <c r="I21" s="34">
        <f t="shared" si="1"/>
        <v>1.0248499999999998</v>
      </c>
      <c r="J21">
        <v>1.1876</v>
      </c>
      <c r="K21" s="27">
        <v>1.1877</v>
      </c>
      <c r="L21" s="27">
        <f t="shared" si="2"/>
        <v>-9.9999999999988987E-5</v>
      </c>
      <c r="M21" s="28">
        <f t="shared" si="3"/>
        <v>1.1876500000000001</v>
      </c>
      <c r="N21" s="27">
        <v>1.1827000000000001</v>
      </c>
      <c r="O21" s="27">
        <v>1.1832</v>
      </c>
      <c r="P21" s="27">
        <f t="shared" si="4"/>
        <v>-4.9999999999994493E-4</v>
      </c>
      <c r="Q21" s="28">
        <f t="shared" si="5"/>
        <v>1.1829499999999999</v>
      </c>
      <c r="R21" s="27">
        <f t="shared" si="6"/>
        <v>7.6250000000000133</v>
      </c>
      <c r="S21" s="27">
        <f t="shared" si="7"/>
        <v>7.3900000000000059</v>
      </c>
      <c r="T21" s="27">
        <f t="shared" si="8"/>
        <v>0.23500000000000743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9" x14ac:dyDescent="0.25">
      <c r="C22">
        <v>8</v>
      </c>
      <c r="D22" t="s">
        <v>154</v>
      </c>
      <c r="E22">
        <v>20</v>
      </c>
      <c r="F22">
        <v>1.0153000000000001</v>
      </c>
      <c r="G22">
        <v>1.0149999999999999</v>
      </c>
      <c r="H22" s="27">
        <f t="shared" si="0"/>
        <v>3.00000000000189E-4</v>
      </c>
      <c r="I22" s="34">
        <f t="shared" si="1"/>
        <v>1.01515</v>
      </c>
      <c r="J22">
        <v>1.0458000000000001</v>
      </c>
      <c r="K22" s="27">
        <v>1.0463</v>
      </c>
      <c r="L22" s="27">
        <f t="shared" si="2"/>
        <v>-4.9999999999994493E-4</v>
      </c>
      <c r="M22" s="28">
        <f t="shared" si="3"/>
        <v>1.0460500000000001</v>
      </c>
      <c r="N22" s="27">
        <v>1.0436000000000001</v>
      </c>
      <c r="O22" s="29">
        <v>1.0437000000000001</v>
      </c>
      <c r="P22" s="27">
        <f t="shared" si="4"/>
        <v>-9.9999999999988987E-5</v>
      </c>
      <c r="Q22" s="28">
        <f t="shared" si="5"/>
        <v>1.04365</v>
      </c>
      <c r="R22" s="27">
        <f t="shared" si="6"/>
        <v>1.0300000000000076</v>
      </c>
      <c r="S22" s="27">
        <f t="shared" si="7"/>
        <v>0.90999999999999848</v>
      </c>
      <c r="T22" s="27">
        <f t="shared" si="8"/>
        <v>0.1200000000000091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9" x14ac:dyDescent="0.25">
      <c r="A23">
        <v>10</v>
      </c>
      <c r="B23" s="66">
        <v>6851</v>
      </c>
      <c r="C23">
        <v>4</v>
      </c>
      <c r="D23" t="s">
        <v>155</v>
      </c>
      <c r="E23">
        <v>20</v>
      </c>
      <c r="F23">
        <v>1.0405</v>
      </c>
      <c r="G23">
        <v>1.0401</v>
      </c>
      <c r="H23" s="27">
        <f>F23-G23</f>
        <v>3.9999999999995595E-4</v>
      </c>
      <c r="I23" s="34">
        <f t="shared" si="1"/>
        <v>1.0403</v>
      </c>
      <c r="J23">
        <v>1.1185</v>
      </c>
      <c r="K23" s="27">
        <v>1.1183000000000001</v>
      </c>
      <c r="L23" s="27">
        <f t="shared" si="2"/>
        <v>1.9999999999997797E-4</v>
      </c>
      <c r="M23" s="28">
        <f t="shared" si="3"/>
        <v>1.1184000000000001</v>
      </c>
      <c r="N23" s="27">
        <v>1.1095999999999999</v>
      </c>
      <c r="O23" s="29">
        <v>1.1095999999999999</v>
      </c>
      <c r="P23" s="27">
        <f t="shared" si="4"/>
        <v>0</v>
      </c>
      <c r="Q23" s="28">
        <f t="shared" si="5"/>
        <v>1.1095999999999999</v>
      </c>
      <c r="R23" s="27">
        <f t="shared" si="6"/>
        <v>3.3900000000000028</v>
      </c>
      <c r="S23" s="27">
        <f t="shared" si="7"/>
        <v>2.9499999999999957</v>
      </c>
      <c r="T23" s="27">
        <f t="shared" si="8"/>
        <v>0.44000000000000705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9" x14ac:dyDescent="0.25">
      <c r="C24">
        <v>8</v>
      </c>
      <c r="D24" t="s">
        <v>156</v>
      </c>
      <c r="E24">
        <v>20</v>
      </c>
      <c r="F24">
        <v>1.0310999999999999</v>
      </c>
      <c r="G24">
        <v>1.0306</v>
      </c>
      <c r="H24" s="27">
        <f>F24-G24</f>
        <v>4.9999999999994493E-4</v>
      </c>
      <c r="I24" s="34">
        <f t="shared" si="1"/>
        <v>1.03085</v>
      </c>
      <c r="J24">
        <v>1.1019000000000001</v>
      </c>
      <c r="K24" s="27">
        <v>1.1014999999999999</v>
      </c>
      <c r="L24" s="27">
        <f t="shared" si="2"/>
        <v>4.0000000000017799E-4</v>
      </c>
      <c r="M24" s="28">
        <f t="shared" si="3"/>
        <v>1.1017000000000001</v>
      </c>
      <c r="N24" s="27">
        <v>1.0934999999999999</v>
      </c>
      <c r="O24" s="29">
        <v>1.0935999999999999</v>
      </c>
      <c r="P24" s="27">
        <f t="shared" si="4"/>
        <v>-9.9999999999988987E-5</v>
      </c>
      <c r="Q24" s="28">
        <f t="shared" si="5"/>
        <v>1.09355</v>
      </c>
      <c r="R24" s="27">
        <f t="shared" si="6"/>
        <v>3.0275000000000039</v>
      </c>
      <c r="S24" s="27">
        <f t="shared" si="7"/>
        <v>2.6199999999999988</v>
      </c>
      <c r="T24" s="27">
        <f t="shared" si="8"/>
        <v>0.40750000000000508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9" x14ac:dyDescent="0.25">
      <c r="F25" s="26"/>
      <c r="G25" s="27"/>
      <c r="H25" s="27"/>
      <c r="I25" s="28"/>
      <c r="J25" s="27"/>
      <c r="K25" s="27"/>
      <c r="L25" s="27"/>
      <c r="M25" s="28"/>
      <c r="N25" s="27"/>
      <c r="O25" s="27"/>
      <c r="P25" s="27"/>
      <c r="Q25" s="28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5">
      <c r="F26" s="26"/>
      <c r="G26" s="27"/>
      <c r="H26" s="27"/>
      <c r="I26" s="28"/>
      <c r="J26" s="27"/>
      <c r="K26" s="27"/>
      <c r="L26" s="27"/>
      <c r="M26" s="28"/>
      <c r="N26" s="27"/>
      <c r="O26" s="27"/>
      <c r="P26" s="27"/>
      <c r="Q26" s="28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x14ac:dyDescent="0.25">
      <c r="F27" s="26"/>
      <c r="G27" s="27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x14ac:dyDescent="0.25">
      <c r="F28" s="26"/>
      <c r="G28" s="27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x14ac:dyDescent="0.25">
      <c r="F29" s="26"/>
      <c r="G29" s="27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x14ac:dyDescent="0.25">
      <c r="F30" s="26"/>
      <c r="G30" s="27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x14ac:dyDescent="0.25">
      <c r="F31" s="26"/>
      <c r="G31" s="27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x14ac:dyDescent="0.25">
      <c r="F32" s="26"/>
      <c r="G32" s="27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6:39" x14ac:dyDescent="0.25">
      <c r="F33" s="26"/>
      <c r="G33" s="27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6:39" x14ac:dyDescent="0.25">
      <c r="F34" s="26"/>
      <c r="G34" s="27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6:39" x14ac:dyDescent="0.25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6:39" x14ac:dyDescent="0.25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6:39" x14ac:dyDescent="0.25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6:39" x14ac:dyDescent="0.25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6:39" x14ac:dyDescent="0.25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6:39" x14ac:dyDescent="0.25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6:39" x14ac:dyDescent="0.25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6:39" x14ac:dyDescent="0.25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6:39" x14ac:dyDescent="0.25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6:39" x14ac:dyDescent="0.25"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6:39" x14ac:dyDescent="0.25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6:39" x14ac:dyDescent="0.25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6:39" x14ac:dyDescent="0.25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6:39" x14ac:dyDescent="0.25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5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5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5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5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5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5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5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5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5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5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5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5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5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5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5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5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5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5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5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5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5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5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5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5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5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5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5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5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5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5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5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5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5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5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5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5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5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5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5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5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5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5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5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5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5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5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5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5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5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5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5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5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5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5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5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5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5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5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5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5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5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5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5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5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5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5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5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5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5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5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5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5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5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5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5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5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5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5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5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5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5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5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5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5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5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5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5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5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5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5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5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5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5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5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5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5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5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5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5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5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5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5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5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5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5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5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5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5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5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5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5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5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5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5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5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5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5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5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5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5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5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5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5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5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5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5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5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5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5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5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5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5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5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5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5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5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5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5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5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5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5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5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5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5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5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5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5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5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5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5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5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5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5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5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5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5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5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5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5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5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5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5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5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5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5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5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5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5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5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5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5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5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5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5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5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5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5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5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5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5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5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5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5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5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5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5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5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5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5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5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5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5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5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5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5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5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5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5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5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5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5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5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5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5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5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5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5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5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5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5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5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5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5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5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5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5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5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T29" sqref="T29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9" customWidth="1"/>
    <col min="4" max="4" width="10.5703125" style="20" customWidth="1"/>
    <col min="5" max="5" width="10.42578125" style="20" customWidth="1"/>
    <col min="6" max="6" width="8.42578125" style="29" customWidth="1"/>
    <col min="7" max="7" width="9" style="28" customWidth="1"/>
    <col min="8" max="8" width="10.140625" customWidth="1"/>
    <col min="9" max="9" width="11" customWidth="1"/>
    <col min="10" max="10" width="9" customWidth="1"/>
    <col min="11" max="11" width="9" style="19" customWidth="1"/>
    <col min="12" max="12" width="13.7109375" customWidth="1"/>
    <col min="13" max="13" width="10.7109375" customWidth="1"/>
    <col min="14" max="14" width="7.42578125" style="20" customWidth="1"/>
    <col min="15" max="15" width="11.5703125" style="19" customWidth="1"/>
    <col min="16" max="16" width="14.85546875" customWidth="1"/>
    <col min="17" max="17" width="12.7109375" customWidth="1"/>
    <col min="18" max="18" width="9.7109375" customWidth="1"/>
  </cols>
  <sheetData>
    <row r="1" spans="1:41" x14ac:dyDescent="0.25">
      <c r="A1" s="20"/>
      <c r="B1" s="73" t="s">
        <v>86</v>
      </c>
      <c r="D1" s="97" t="s">
        <v>83</v>
      </c>
      <c r="E1" s="95"/>
      <c r="F1" s="95"/>
      <c r="G1" s="96"/>
      <c r="H1" s="97" t="s">
        <v>84</v>
      </c>
      <c r="I1" s="95"/>
      <c r="J1" s="95"/>
      <c r="K1" s="96"/>
      <c r="L1" s="94" t="s">
        <v>85</v>
      </c>
      <c r="M1" s="95"/>
      <c r="N1" s="95"/>
      <c r="O1" s="96"/>
      <c r="P1" t="s">
        <v>88</v>
      </c>
      <c r="Q1" t="s">
        <v>89</v>
      </c>
      <c r="R1" t="s">
        <v>90</v>
      </c>
    </row>
    <row r="2" spans="1:41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24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70" t="s">
        <v>94</v>
      </c>
      <c r="Q2" s="71" t="s">
        <v>95</v>
      </c>
      <c r="R2" s="72" t="s">
        <v>96</v>
      </c>
    </row>
    <row r="3" spans="1:41" x14ac:dyDescent="0.25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5">
      <c r="A4" t="s">
        <v>123</v>
      </c>
      <c r="B4">
        <v>850</v>
      </c>
      <c r="C4" s="19">
        <v>132</v>
      </c>
      <c r="D4" s="39">
        <v>29.295200000000001</v>
      </c>
      <c r="E4" s="39">
        <v>29.295400000000001</v>
      </c>
      <c r="F4" s="29">
        <f>D4-E4</f>
        <v>-1.9999999999953388E-4</v>
      </c>
      <c r="G4" s="28">
        <f>(D4+E4)/2</f>
        <v>29.295300000000001</v>
      </c>
      <c r="H4" s="29">
        <v>29.307099999999998</v>
      </c>
      <c r="I4" s="27">
        <v>29.3066</v>
      </c>
      <c r="J4" s="60">
        <f t="shared" ref="J4:J27" si="0">H4-I4</f>
        <v>4.9999999999883471E-4</v>
      </c>
      <c r="K4" s="28">
        <f>(H4+I4)/2</f>
        <v>29.306849999999997</v>
      </c>
      <c r="L4" s="27">
        <v>29.306799999999999</v>
      </c>
      <c r="M4" s="27">
        <v>29.306799999999999</v>
      </c>
      <c r="N4" s="30">
        <f>L4-M4</f>
        <v>0</v>
      </c>
      <c r="O4" s="28">
        <f>(L4+M4)/2</f>
        <v>29.306799999999999</v>
      </c>
      <c r="P4" s="27">
        <f>K4-G4</f>
        <v>1.1549999999996174E-2</v>
      </c>
      <c r="Q4" s="27">
        <f>O4-G4</f>
        <v>1.1499999999998067E-2</v>
      </c>
      <c r="R4" s="27">
        <f>P4-Q4</f>
        <v>4.9999999998107114E-5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5">
      <c r="B5">
        <v>90</v>
      </c>
      <c r="C5" s="19">
        <v>133</v>
      </c>
      <c r="D5">
        <v>28.7181</v>
      </c>
      <c r="E5">
        <v>28.7181</v>
      </c>
      <c r="F5" s="29">
        <f>D5-E5</f>
        <v>0</v>
      </c>
      <c r="G5" s="28">
        <f>(D5+E5)/2</f>
        <v>28.7181</v>
      </c>
      <c r="H5" s="29">
        <v>33.1297</v>
      </c>
      <c r="I5" s="27">
        <v>33.129899999999999</v>
      </c>
      <c r="J5" s="60">
        <f>H5-I5</f>
        <v>-1.9999999999953388E-4</v>
      </c>
      <c r="K5" s="28">
        <f>(H5+I5)/2</f>
        <v>33.129800000000003</v>
      </c>
      <c r="L5" s="27">
        <v>33.110100000000003</v>
      </c>
      <c r="M5" s="27">
        <v>33.1096</v>
      </c>
      <c r="N5" s="30">
        <f>L5-M5</f>
        <v>5.0000000000238742E-4</v>
      </c>
      <c r="O5" s="28">
        <f>(L5+M5)/2</f>
        <v>33.109850000000002</v>
      </c>
      <c r="P5" s="27">
        <f>K5-G5</f>
        <v>4.4117000000000033</v>
      </c>
      <c r="Q5" s="27">
        <f>O5-G5</f>
        <v>4.3917500000000018</v>
      </c>
      <c r="R5" s="27">
        <f>P5-Q5</f>
        <v>1.9950000000001467E-2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5">
      <c r="B6">
        <v>63</v>
      </c>
      <c r="C6" s="19">
        <v>134</v>
      </c>
      <c r="D6" s="39">
        <v>28.4191</v>
      </c>
      <c r="E6" s="39">
        <v>28.418600000000001</v>
      </c>
      <c r="F6" s="29">
        <f t="shared" ref="F6:F28" si="1">D6-E6</f>
        <v>4.9999999999883471E-4</v>
      </c>
      <c r="G6" s="28">
        <f t="shared" ref="G6:G28" si="2">(D6+E6)/2</f>
        <v>28.418849999999999</v>
      </c>
      <c r="H6" s="29">
        <v>28.8918</v>
      </c>
      <c r="I6" s="27">
        <v>28.8919</v>
      </c>
      <c r="J6" s="60">
        <f t="shared" si="0"/>
        <v>-9.9999999999766942E-5</v>
      </c>
      <c r="K6" s="28">
        <f t="shared" ref="K6:K28" si="3">(H6+I6)/2</f>
        <v>28.891849999999998</v>
      </c>
      <c r="L6" s="27">
        <v>28.8887</v>
      </c>
      <c r="M6" s="27">
        <v>28.8886</v>
      </c>
      <c r="N6" s="29">
        <f t="shared" ref="N6:N33" si="4">L6-M6</f>
        <v>9.9999999999766942E-5</v>
      </c>
      <c r="O6" s="28">
        <f t="shared" ref="O6:O33" si="5">(L6+M6)/2</f>
        <v>28.888649999999998</v>
      </c>
      <c r="P6" s="27">
        <f t="shared" ref="P6:P29" si="6">K6-G6</f>
        <v>0.47299999999999898</v>
      </c>
      <c r="Q6" s="27">
        <f t="shared" ref="Q6:Q29" si="7">O6-G6</f>
        <v>0.46979999999999933</v>
      </c>
      <c r="R6" s="27">
        <f t="shared" ref="R6:R29" si="8">P6-Q6</f>
        <v>3.1999999999996476E-3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5">
      <c r="A7" t="s">
        <v>131</v>
      </c>
      <c r="B7">
        <v>850</v>
      </c>
      <c r="C7" s="19">
        <v>135</v>
      </c>
      <c r="D7" s="39">
        <v>27.9239</v>
      </c>
      <c r="E7" s="39">
        <v>27.923500000000001</v>
      </c>
      <c r="F7" s="29">
        <f t="shared" si="1"/>
        <v>3.9999999999906777E-4</v>
      </c>
      <c r="G7" s="28">
        <f t="shared" si="2"/>
        <v>27.9237</v>
      </c>
      <c r="H7" s="29">
        <v>27.9573</v>
      </c>
      <c r="I7" s="27">
        <v>27.9572</v>
      </c>
      <c r="J7" s="27">
        <f t="shared" si="0"/>
        <v>9.9999999999766942E-5</v>
      </c>
      <c r="K7" s="28">
        <f t="shared" si="3"/>
        <v>27.957250000000002</v>
      </c>
      <c r="L7" s="27">
        <v>27.956700000000001</v>
      </c>
      <c r="M7" s="27">
        <v>27.956199999999999</v>
      </c>
      <c r="N7" s="29">
        <f t="shared" si="4"/>
        <v>5.0000000000238742E-4</v>
      </c>
      <c r="O7" s="28">
        <f t="shared" si="5"/>
        <v>27.95645</v>
      </c>
      <c r="P7" s="27">
        <f t="shared" si="6"/>
        <v>3.3550000000001745E-2</v>
      </c>
      <c r="Q7" s="27">
        <f t="shared" si="7"/>
        <v>3.2750000000000057E-2</v>
      </c>
      <c r="R7" s="27">
        <f t="shared" si="8"/>
        <v>8.0000000000168825E-4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5">
      <c r="B8">
        <v>90</v>
      </c>
      <c r="C8" s="19">
        <v>136</v>
      </c>
      <c r="D8" s="39">
        <v>29.153600000000001</v>
      </c>
      <c r="E8" s="39">
        <v>29.1538</v>
      </c>
      <c r="F8" s="29">
        <f t="shared" si="1"/>
        <v>-1.9999999999953388E-4</v>
      </c>
      <c r="G8" s="28">
        <f t="shared" si="2"/>
        <v>29.153700000000001</v>
      </c>
      <c r="H8" s="29">
        <v>33.860999999999997</v>
      </c>
      <c r="I8" s="27">
        <v>33.861199999999997</v>
      </c>
      <c r="J8" s="60">
        <f t="shared" si="0"/>
        <v>-1.9999999999953388E-4</v>
      </c>
      <c r="K8" s="28">
        <f t="shared" si="3"/>
        <v>33.861099999999993</v>
      </c>
      <c r="L8" s="27">
        <v>33.849800000000002</v>
      </c>
      <c r="M8" s="27">
        <v>33.849899999999998</v>
      </c>
      <c r="N8" s="29">
        <f t="shared" si="4"/>
        <v>-9.9999999996214228E-5</v>
      </c>
      <c r="O8" s="28">
        <f t="shared" si="5"/>
        <v>33.849850000000004</v>
      </c>
      <c r="P8" s="27">
        <f t="shared" si="6"/>
        <v>4.7073999999999927</v>
      </c>
      <c r="Q8" s="27">
        <f t="shared" si="7"/>
        <v>4.6961500000000029</v>
      </c>
      <c r="R8" s="27">
        <f t="shared" si="8"/>
        <v>1.1249999999989768E-2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5">
      <c r="B9">
        <v>63</v>
      </c>
      <c r="C9" s="19">
        <v>137</v>
      </c>
      <c r="D9" s="39">
        <v>27.916899999999998</v>
      </c>
      <c r="E9" s="39">
        <v>27.917000000000002</v>
      </c>
      <c r="F9" s="29">
        <f t="shared" si="1"/>
        <v>-1.0000000000331966E-4</v>
      </c>
      <c r="G9" s="28">
        <f t="shared" si="2"/>
        <v>27.91695</v>
      </c>
      <c r="H9" s="29">
        <v>28.5245</v>
      </c>
      <c r="I9" s="27">
        <v>28.5243</v>
      </c>
      <c r="J9" s="60">
        <f t="shared" si="0"/>
        <v>1.9999999999953388E-4</v>
      </c>
      <c r="K9" s="28">
        <f t="shared" si="3"/>
        <v>28.5244</v>
      </c>
      <c r="L9" s="27">
        <v>28.521799999999999</v>
      </c>
      <c r="M9" s="27">
        <v>28.521699999999999</v>
      </c>
      <c r="N9" s="29">
        <f t="shared" si="4"/>
        <v>9.9999999999766942E-5</v>
      </c>
      <c r="O9" s="28">
        <f t="shared" si="5"/>
        <v>28.521749999999997</v>
      </c>
      <c r="P9" s="27">
        <f t="shared" si="6"/>
        <v>0.60745000000000005</v>
      </c>
      <c r="Q9" s="27">
        <f t="shared" si="7"/>
        <v>0.60479999999999734</v>
      </c>
      <c r="R9" s="27">
        <f t="shared" si="8"/>
        <v>2.6500000000027057E-3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5">
      <c r="A10" t="s">
        <v>132</v>
      </c>
      <c r="B10">
        <v>850</v>
      </c>
      <c r="C10" s="19">
        <v>138</v>
      </c>
      <c r="D10" s="39">
        <v>28.950199999999999</v>
      </c>
      <c r="E10" s="39">
        <v>28.950500000000002</v>
      </c>
      <c r="F10" s="29">
        <f t="shared" si="1"/>
        <v>-3.0000000000285354E-4</v>
      </c>
      <c r="G10" s="28">
        <f t="shared" si="2"/>
        <v>28.95035</v>
      </c>
      <c r="H10" s="29">
        <v>28.9726</v>
      </c>
      <c r="I10" s="27">
        <v>28.972899999999999</v>
      </c>
      <c r="J10" s="27">
        <f t="shared" si="0"/>
        <v>-2.9999999999930083E-4</v>
      </c>
      <c r="K10" s="28">
        <f t="shared" si="3"/>
        <v>28.972749999999998</v>
      </c>
      <c r="L10" s="27">
        <v>28.972000000000001</v>
      </c>
      <c r="M10" s="27">
        <v>28.971800000000002</v>
      </c>
      <c r="N10" s="29">
        <f t="shared" si="4"/>
        <v>1.9999999999953388E-4</v>
      </c>
      <c r="O10" s="28">
        <f t="shared" si="5"/>
        <v>28.971900000000002</v>
      </c>
      <c r="P10" s="27">
        <f t="shared" si="6"/>
        <v>2.2399999999997533E-2</v>
      </c>
      <c r="Q10" s="27">
        <f t="shared" si="7"/>
        <v>2.155000000000129E-2</v>
      </c>
      <c r="R10" s="27">
        <f t="shared" si="8"/>
        <v>8.4999999999624265E-4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5">
      <c r="B11">
        <v>90</v>
      </c>
      <c r="C11" s="19">
        <v>139</v>
      </c>
      <c r="D11" s="39">
        <v>28.961600000000001</v>
      </c>
      <c r="E11" s="39">
        <v>28.961300000000001</v>
      </c>
      <c r="F11" s="29">
        <f t="shared" si="1"/>
        <v>2.9999999999930083E-4</v>
      </c>
      <c r="G11" s="28">
        <f t="shared" si="2"/>
        <v>28.961449999999999</v>
      </c>
      <c r="H11" s="29">
        <v>34.048900000000003</v>
      </c>
      <c r="I11" s="27">
        <v>34.049100000000003</v>
      </c>
      <c r="J11" s="60">
        <f t="shared" si="0"/>
        <v>-1.9999999999953388E-4</v>
      </c>
      <c r="K11" s="28">
        <f t="shared" si="3"/>
        <v>34.049000000000007</v>
      </c>
      <c r="L11" s="27">
        <v>34.0351</v>
      </c>
      <c r="M11" s="27">
        <v>34.034799999999997</v>
      </c>
      <c r="N11" s="29">
        <f t="shared" si="4"/>
        <v>3.0000000000285354E-4</v>
      </c>
      <c r="O11" s="28">
        <f t="shared" si="5"/>
        <v>34.034949999999995</v>
      </c>
      <c r="P11" s="27">
        <f t="shared" si="6"/>
        <v>5.0875500000000073</v>
      </c>
      <c r="Q11" s="27">
        <f t="shared" si="7"/>
        <v>5.0734999999999957</v>
      </c>
      <c r="R11" s="27">
        <f t="shared" si="8"/>
        <v>1.4050000000011664E-2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5">
      <c r="B12">
        <v>63</v>
      </c>
      <c r="C12" s="19">
        <v>140</v>
      </c>
      <c r="D12" s="39">
        <v>29.138200000000001</v>
      </c>
      <c r="E12" s="39">
        <v>29.137699999999999</v>
      </c>
      <c r="F12" s="29">
        <f t="shared" si="1"/>
        <v>5.0000000000238742E-4</v>
      </c>
      <c r="G12" s="28">
        <f t="shared" si="2"/>
        <v>29.13795</v>
      </c>
      <c r="H12" s="29">
        <v>29.725200000000001</v>
      </c>
      <c r="I12" s="27">
        <v>29.725200000000001</v>
      </c>
      <c r="J12" s="60">
        <f t="shared" si="0"/>
        <v>0</v>
      </c>
      <c r="K12" s="28">
        <f t="shared" si="3"/>
        <v>29.725200000000001</v>
      </c>
      <c r="L12" s="27">
        <v>29.722300000000001</v>
      </c>
      <c r="M12" s="27">
        <v>29.721900000000002</v>
      </c>
      <c r="N12" s="29">
        <f t="shared" si="4"/>
        <v>3.9999999999906777E-4</v>
      </c>
      <c r="O12" s="28">
        <f t="shared" si="5"/>
        <v>29.722100000000001</v>
      </c>
      <c r="P12" s="27">
        <f t="shared" si="6"/>
        <v>0.58725000000000094</v>
      </c>
      <c r="Q12" s="27">
        <f t="shared" si="7"/>
        <v>0.58415000000000106</v>
      </c>
      <c r="R12" s="27">
        <f t="shared" si="8"/>
        <v>3.0999999999998806E-3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5">
      <c r="A13" t="s">
        <v>133</v>
      </c>
      <c r="B13">
        <v>850</v>
      </c>
      <c r="C13" s="19">
        <v>141</v>
      </c>
      <c r="D13" s="39">
        <v>28.467600000000001</v>
      </c>
      <c r="E13" s="39">
        <v>28.467400000000001</v>
      </c>
      <c r="F13" s="29">
        <f t="shared" si="1"/>
        <v>1.9999999999953388E-4</v>
      </c>
      <c r="G13" s="28">
        <f t="shared" si="2"/>
        <v>28.467500000000001</v>
      </c>
      <c r="H13" s="29">
        <v>28.469899999999999</v>
      </c>
      <c r="I13" s="27">
        <v>28.469899999999999</v>
      </c>
      <c r="J13" s="60">
        <f t="shared" si="0"/>
        <v>0</v>
      </c>
      <c r="K13" s="28">
        <f t="shared" si="3"/>
        <v>28.469899999999999</v>
      </c>
      <c r="L13" s="27">
        <v>28.4693</v>
      </c>
      <c r="M13" s="27">
        <v>28.468800000000002</v>
      </c>
      <c r="N13" s="29">
        <f t="shared" si="4"/>
        <v>4.9999999999883471E-4</v>
      </c>
      <c r="O13" s="28">
        <f t="shared" si="5"/>
        <v>28.469050000000003</v>
      </c>
      <c r="P13" s="27">
        <f t="shared" si="6"/>
        <v>2.3999999999979593E-3</v>
      </c>
      <c r="Q13" s="27">
        <f t="shared" si="7"/>
        <v>1.5500000000017167E-3</v>
      </c>
      <c r="R13" s="27">
        <f t="shared" si="8"/>
        <v>8.4999999999624265E-4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5">
      <c r="B14">
        <v>90</v>
      </c>
      <c r="C14" s="19">
        <v>142</v>
      </c>
      <c r="D14" s="39">
        <v>29.730499999999999</v>
      </c>
      <c r="E14" s="39">
        <v>29.730499999999999</v>
      </c>
      <c r="F14" s="29">
        <f t="shared" si="1"/>
        <v>0</v>
      </c>
      <c r="G14" s="28">
        <f t="shared" si="2"/>
        <v>29.730499999999999</v>
      </c>
      <c r="H14" s="29">
        <v>35.104599999999998</v>
      </c>
      <c r="I14" s="27">
        <v>35.104599999999998</v>
      </c>
      <c r="J14" s="60">
        <f t="shared" si="0"/>
        <v>0</v>
      </c>
      <c r="K14" s="28">
        <f t="shared" si="3"/>
        <v>35.104599999999998</v>
      </c>
      <c r="L14" s="27">
        <v>35.0852</v>
      </c>
      <c r="M14" s="27">
        <v>35.085000000000001</v>
      </c>
      <c r="N14" s="29">
        <f t="shared" si="4"/>
        <v>1.9999999999953388E-4</v>
      </c>
      <c r="O14" s="28">
        <f t="shared" si="5"/>
        <v>35.085099999999997</v>
      </c>
      <c r="P14" s="27">
        <f t="shared" si="6"/>
        <v>5.3740999999999985</v>
      </c>
      <c r="Q14" s="27">
        <f t="shared" si="7"/>
        <v>5.3545999999999978</v>
      </c>
      <c r="R14" s="27">
        <f t="shared" si="8"/>
        <v>1.9500000000000739E-2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5">
      <c r="B15">
        <v>63</v>
      </c>
      <c r="C15" s="19">
        <v>143</v>
      </c>
      <c r="D15" s="39">
        <v>28.296900000000001</v>
      </c>
      <c r="E15" s="39">
        <v>28.296900000000001</v>
      </c>
      <c r="F15" s="29">
        <f t="shared" si="1"/>
        <v>0</v>
      </c>
      <c r="G15" s="28">
        <f t="shared" si="2"/>
        <v>28.296900000000001</v>
      </c>
      <c r="H15" s="29">
        <v>28.873000000000001</v>
      </c>
      <c r="I15" s="27">
        <v>28.873200000000001</v>
      </c>
      <c r="J15" s="27">
        <f t="shared" si="0"/>
        <v>-1.9999999999953388E-4</v>
      </c>
      <c r="K15" s="28">
        <f t="shared" si="3"/>
        <v>28.873100000000001</v>
      </c>
      <c r="L15" s="27">
        <v>28.869800000000001</v>
      </c>
      <c r="M15" s="27">
        <v>28.869599999999998</v>
      </c>
      <c r="N15" s="29">
        <f t="shared" si="4"/>
        <v>2.000000000030866E-4</v>
      </c>
      <c r="O15" s="28">
        <f t="shared" si="5"/>
        <v>28.869700000000002</v>
      </c>
      <c r="P15" s="27">
        <f t="shared" si="6"/>
        <v>0.57620000000000005</v>
      </c>
      <c r="Q15" s="27">
        <f t="shared" si="7"/>
        <v>0.57280000000000086</v>
      </c>
      <c r="R15" s="27">
        <f t="shared" si="8"/>
        <v>3.3999999999991815E-3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5">
      <c r="A16" t="s">
        <v>134</v>
      </c>
      <c r="B16">
        <v>850</v>
      </c>
      <c r="C16" s="19">
        <v>144</v>
      </c>
      <c r="D16" s="39">
        <v>28.220199999999998</v>
      </c>
      <c r="E16" s="39">
        <v>28.220199999999998</v>
      </c>
      <c r="F16" s="29">
        <f t="shared" si="1"/>
        <v>0</v>
      </c>
      <c r="G16" s="28">
        <f t="shared" si="2"/>
        <v>28.220199999999998</v>
      </c>
      <c r="H16" s="29">
        <v>28.227699999999999</v>
      </c>
      <c r="I16" s="27">
        <v>28.227699999999999</v>
      </c>
      <c r="J16" s="27">
        <f t="shared" si="0"/>
        <v>0</v>
      </c>
      <c r="K16" s="28">
        <f t="shared" si="3"/>
        <v>28.227699999999999</v>
      </c>
      <c r="L16" s="27">
        <v>28.226500000000001</v>
      </c>
      <c r="M16" s="27">
        <v>28.226900000000001</v>
      </c>
      <c r="N16" s="29">
        <f t="shared" si="4"/>
        <v>-3.9999999999906777E-4</v>
      </c>
      <c r="O16" s="28">
        <f t="shared" si="5"/>
        <v>28.226700000000001</v>
      </c>
      <c r="P16" s="27">
        <f t="shared" si="6"/>
        <v>7.5000000000002842E-3</v>
      </c>
      <c r="Q16" s="27">
        <f t="shared" si="7"/>
        <v>6.5000000000026148E-3</v>
      </c>
      <c r="R16" s="69">
        <f t="shared" si="8"/>
        <v>9.9999999999766942E-4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5">
      <c r="B17">
        <v>90</v>
      </c>
      <c r="C17" s="19">
        <v>145</v>
      </c>
      <c r="D17" s="39">
        <v>28.724599999999999</v>
      </c>
      <c r="E17" s="39">
        <v>28.724499999999999</v>
      </c>
      <c r="F17" s="29">
        <f t="shared" si="1"/>
        <v>9.9999999999766942E-5</v>
      </c>
      <c r="G17" s="28">
        <f t="shared" si="2"/>
        <v>28.724550000000001</v>
      </c>
      <c r="H17" s="27">
        <v>34.221299999999999</v>
      </c>
      <c r="I17" s="27">
        <v>34.221200000000003</v>
      </c>
      <c r="J17" s="60">
        <f t="shared" si="0"/>
        <v>9.9999999996214228E-5</v>
      </c>
      <c r="K17" s="28">
        <f t="shared" si="3"/>
        <v>34.221249999999998</v>
      </c>
      <c r="L17" s="27">
        <v>34.2027</v>
      </c>
      <c r="M17" s="27">
        <v>34.202199999999998</v>
      </c>
      <c r="N17" s="29">
        <f t="shared" si="4"/>
        <v>5.0000000000238742E-4</v>
      </c>
      <c r="O17" s="28">
        <f t="shared" si="5"/>
        <v>34.202449999999999</v>
      </c>
      <c r="P17" s="27">
        <f t="shared" si="6"/>
        <v>5.496699999999997</v>
      </c>
      <c r="Q17" s="27">
        <f t="shared" si="7"/>
        <v>5.4778999999999982</v>
      </c>
      <c r="R17" s="27">
        <f t="shared" si="8"/>
        <v>1.8799999999998818E-2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5">
      <c r="B18">
        <v>63</v>
      </c>
      <c r="C18" s="19">
        <v>146</v>
      </c>
      <c r="D18" s="39">
        <v>28.2971</v>
      </c>
      <c r="E18" s="39">
        <v>28.2974</v>
      </c>
      <c r="F18" s="29">
        <f t="shared" si="1"/>
        <v>-2.9999999999930083E-4</v>
      </c>
      <c r="G18" s="28">
        <f t="shared" si="2"/>
        <v>28.297249999999998</v>
      </c>
      <c r="H18" s="29">
        <v>28.8857</v>
      </c>
      <c r="I18" s="27">
        <v>28.885400000000001</v>
      </c>
      <c r="J18" s="27">
        <f t="shared" si="0"/>
        <v>2.9999999999930083E-4</v>
      </c>
      <c r="K18" s="28">
        <f t="shared" si="3"/>
        <v>28.885550000000002</v>
      </c>
      <c r="L18" s="27">
        <v>28.883099999999999</v>
      </c>
      <c r="M18" s="27">
        <v>28.882899999999999</v>
      </c>
      <c r="N18" s="30">
        <f t="shared" si="4"/>
        <v>1.9999999999953388E-4</v>
      </c>
      <c r="O18" s="28">
        <f t="shared" si="5"/>
        <v>28.882999999999999</v>
      </c>
      <c r="P18" s="27">
        <f t="shared" si="6"/>
        <v>0.58830000000000382</v>
      </c>
      <c r="Q18" s="27">
        <f t="shared" si="7"/>
        <v>0.58575000000000088</v>
      </c>
      <c r="R18" s="27">
        <f t="shared" si="8"/>
        <v>2.5500000000029388E-3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5">
      <c r="A19" t="s">
        <v>135</v>
      </c>
      <c r="B19">
        <v>850</v>
      </c>
      <c r="C19" s="19">
        <v>147</v>
      </c>
      <c r="D19" s="39">
        <v>29.510200000000001</v>
      </c>
      <c r="E19" s="39">
        <v>29.510300000000001</v>
      </c>
      <c r="F19" s="29">
        <f t="shared" si="1"/>
        <v>-9.9999999999766942E-5</v>
      </c>
      <c r="G19" s="28">
        <f t="shared" si="2"/>
        <v>29.510249999999999</v>
      </c>
      <c r="H19" s="27">
        <v>29.529699999999998</v>
      </c>
      <c r="I19" s="27">
        <v>29.529699999999998</v>
      </c>
      <c r="J19" s="27">
        <f t="shared" si="0"/>
        <v>0</v>
      </c>
      <c r="K19" s="28">
        <f t="shared" si="3"/>
        <v>29.529699999999998</v>
      </c>
      <c r="L19" s="27">
        <v>29.528700000000001</v>
      </c>
      <c r="M19" s="27">
        <v>29.528700000000001</v>
      </c>
      <c r="N19" s="29">
        <f t="shared" si="4"/>
        <v>0</v>
      </c>
      <c r="O19" s="28">
        <f t="shared" si="5"/>
        <v>29.528700000000001</v>
      </c>
      <c r="P19" s="27">
        <f t="shared" si="6"/>
        <v>1.9449999999999079E-2</v>
      </c>
      <c r="Q19" s="27">
        <f t="shared" si="7"/>
        <v>1.845000000000141E-2</v>
      </c>
      <c r="R19" s="27">
        <f t="shared" si="8"/>
        <v>9.9999999999766942E-4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5">
      <c r="B20">
        <v>90</v>
      </c>
      <c r="C20" s="19">
        <v>148</v>
      </c>
      <c r="D20" s="39">
        <v>28.8703</v>
      </c>
      <c r="E20" s="39">
        <v>28.8705</v>
      </c>
      <c r="F20" s="29">
        <f t="shared" si="1"/>
        <v>-1.9999999999953388E-4</v>
      </c>
      <c r="G20" s="28">
        <f t="shared" si="2"/>
        <v>28.8704</v>
      </c>
      <c r="H20" s="29">
        <v>34.6404</v>
      </c>
      <c r="I20" s="27">
        <v>34.640900000000002</v>
      </c>
      <c r="J20" s="27">
        <f t="shared" si="0"/>
        <v>-5.0000000000238742E-4</v>
      </c>
      <c r="K20" s="28">
        <f t="shared" si="3"/>
        <v>34.640650000000001</v>
      </c>
      <c r="L20" s="27">
        <v>34.618600000000001</v>
      </c>
      <c r="M20" s="27">
        <v>34.618499999999997</v>
      </c>
      <c r="N20" s="29">
        <f t="shared" si="4"/>
        <v>1.0000000000331966E-4</v>
      </c>
      <c r="O20" s="28">
        <f t="shared" si="5"/>
        <v>34.618549999999999</v>
      </c>
      <c r="P20" s="27">
        <f t="shared" si="6"/>
        <v>5.7702500000000008</v>
      </c>
      <c r="Q20" s="27">
        <f t="shared" si="7"/>
        <v>5.748149999999999</v>
      </c>
      <c r="R20" s="27">
        <f t="shared" si="8"/>
        <v>2.2100000000001785E-2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5">
      <c r="B21">
        <v>63</v>
      </c>
      <c r="C21" s="19">
        <v>149</v>
      </c>
      <c r="D21" s="39">
        <v>28.174199999999999</v>
      </c>
      <c r="E21" s="39">
        <v>28.174199999999999</v>
      </c>
      <c r="F21" s="29">
        <f t="shared" si="1"/>
        <v>0</v>
      </c>
      <c r="G21" s="28">
        <f t="shared" si="2"/>
        <v>28.174199999999999</v>
      </c>
      <c r="H21" s="29">
        <v>28.7302</v>
      </c>
      <c r="I21" s="27">
        <v>28.7302</v>
      </c>
      <c r="J21" s="27">
        <f t="shared" si="0"/>
        <v>0</v>
      </c>
      <c r="K21" s="28">
        <f t="shared" si="3"/>
        <v>28.7302</v>
      </c>
      <c r="L21" s="27">
        <v>28.726900000000001</v>
      </c>
      <c r="M21" s="27">
        <v>28.726800000000001</v>
      </c>
      <c r="N21" s="29">
        <f t="shared" si="4"/>
        <v>9.9999999999766942E-5</v>
      </c>
      <c r="O21" s="28">
        <f t="shared" si="5"/>
        <v>28.726849999999999</v>
      </c>
      <c r="P21" s="27">
        <f t="shared" si="6"/>
        <v>0.55600000000000094</v>
      </c>
      <c r="Q21" s="27">
        <f t="shared" si="7"/>
        <v>0.55264999999999986</v>
      </c>
      <c r="R21" s="27">
        <f t="shared" si="8"/>
        <v>3.3500000000010743E-3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5">
      <c r="A22" t="s">
        <v>136</v>
      </c>
      <c r="B22">
        <v>850</v>
      </c>
      <c r="C22" s="19">
        <v>150</v>
      </c>
      <c r="D22" s="39">
        <v>28.700700000000001</v>
      </c>
      <c r="E22" s="39">
        <v>28.700500000000002</v>
      </c>
      <c r="F22" s="29">
        <f t="shared" si="1"/>
        <v>1.9999999999953388E-4</v>
      </c>
      <c r="G22" s="28">
        <f t="shared" si="2"/>
        <v>28.700600000000001</v>
      </c>
      <c r="H22" s="27">
        <v>28.709199999999999</v>
      </c>
      <c r="I22" s="27">
        <v>28.709399999999999</v>
      </c>
      <c r="J22" s="27">
        <f t="shared" si="0"/>
        <v>-1.9999999999953388E-4</v>
      </c>
      <c r="K22" s="28">
        <f t="shared" si="3"/>
        <v>28.709299999999999</v>
      </c>
      <c r="L22" s="27">
        <v>28.708400000000001</v>
      </c>
      <c r="M22" s="27">
        <v>28.708100000000002</v>
      </c>
      <c r="N22" s="29">
        <f t="shared" si="4"/>
        <v>2.9999999999930083E-4</v>
      </c>
      <c r="O22" s="28">
        <f t="shared" si="5"/>
        <v>28.70825</v>
      </c>
      <c r="P22" s="27">
        <f t="shared" si="6"/>
        <v>8.6999999999974875E-3</v>
      </c>
      <c r="Q22" s="27">
        <f t="shared" si="7"/>
        <v>7.6499999999981583E-3</v>
      </c>
      <c r="R22" s="69">
        <f t="shared" si="8"/>
        <v>1.0499999999993292E-3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5">
      <c r="B23">
        <v>90</v>
      </c>
      <c r="C23" s="19">
        <v>151</v>
      </c>
      <c r="D23" s="39">
        <v>28.3062</v>
      </c>
      <c r="E23" s="39">
        <v>28.305900000000001</v>
      </c>
      <c r="F23" s="29">
        <f t="shared" si="1"/>
        <v>2.9999999999930083E-4</v>
      </c>
      <c r="G23" s="28">
        <f t="shared" si="2"/>
        <v>28.306049999999999</v>
      </c>
      <c r="H23" s="27">
        <v>34.139299999999999</v>
      </c>
      <c r="I23" s="27">
        <v>34.139000000000003</v>
      </c>
      <c r="J23" s="60">
        <f t="shared" si="0"/>
        <v>2.9999999999574811E-4</v>
      </c>
      <c r="K23" s="28">
        <f t="shared" si="3"/>
        <v>34.139150000000001</v>
      </c>
      <c r="L23" s="27">
        <v>34.122199999999999</v>
      </c>
      <c r="M23" s="27">
        <v>34.121699999999997</v>
      </c>
      <c r="N23" s="29">
        <f t="shared" si="4"/>
        <v>5.0000000000238742E-4</v>
      </c>
      <c r="O23" s="28">
        <f t="shared" si="5"/>
        <v>34.121949999999998</v>
      </c>
      <c r="P23" s="27">
        <f t="shared" si="6"/>
        <v>5.8331000000000017</v>
      </c>
      <c r="Q23" s="27">
        <f t="shared" si="7"/>
        <v>5.8158999999999992</v>
      </c>
      <c r="R23" s="27">
        <f t="shared" si="8"/>
        <v>1.7200000000002547E-2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5">
      <c r="B24">
        <v>63</v>
      </c>
      <c r="C24" s="19">
        <v>152</v>
      </c>
      <c r="D24" s="39">
        <v>28.3979</v>
      </c>
      <c r="E24" s="39">
        <v>28.3979</v>
      </c>
      <c r="F24" s="29">
        <f t="shared" si="1"/>
        <v>0</v>
      </c>
      <c r="G24" s="28">
        <f t="shared" si="2"/>
        <v>28.3979</v>
      </c>
      <c r="H24" s="27">
        <v>28.980599999999999</v>
      </c>
      <c r="I24" s="27">
        <v>28.9802</v>
      </c>
      <c r="J24" s="27">
        <f t="shared" si="0"/>
        <v>3.9999999999906777E-4</v>
      </c>
      <c r="K24" s="28">
        <f t="shared" si="3"/>
        <v>28.980399999999999</v>
      </c>
      <c r="L24" s="27">
        <v>28.978100000000001</v>
      </c>
      <c r="M24" s="27">
        <v>28.977799999999998</v>
      </c>
      <c r="N24" s="30">
        <f t="shared" si="4"/>
        <v>3.0000000000285354E-4</v>
      </c>
      <c r="O24" s="28">
        <f t="shared" si="5"/>
        <v>28.97795</v>
      </c>
      <c r="P24" s="27">
        <f t="shared" si="6"/>
        <v>0.58249999999999957</v>
      </c>
      <c r="Q24" s="27">
        <f t="shared" si="7"/>
        <v>0.58004999999999995</v>
      </c>
      <c r="R24" s="27">
        <f t="shared" si="8"/>
        <v>2.4499999999996191E-3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5">
      <c r="A25">
        <v>6849</v>
      </c>
      <c r="B25">
        <v>850</v>
      </c>
      <c r="C25" s="19">
        <v>153</v>
      </c>
      <c r="D25" s="39">
        <v>28.8398</v>
      </c>
      <c r="E25" s="39">
        <v>28.839500000000001</v>
      </c>
      <c r="F25" s="29">
        <f t="shared" si="1"/>
        <v>2.9999999999930083E-4</v>
      </c>
      <c r="G25" s="28">
        <f t="shared" si="2"/>
        <v>28.839649999999999</v>
      </c>
      <c r="H25" s="27">
        <v>28.842300000000002</v>
      </c>
      <c r="I25" s="27">
        <v>28.842199999999998</v>
      </c>
      <c r="J25" s="27">
        <f t="shared" si="0"/>
        <v>1.0000000000331966E-4</v>
      </c>
      <c r="K25" s="28">
        <f t="shared" si="3"/>
        <v>28.84225</v>
      </c>
      <c r="L25" s="27">
        <v>28.8414</v>
      </c>
      <c r="M25" s="27">
        <v>28.840900000000001</v>
      </c>
      <c r="N25" s="29">
        <f t="shared" si="4"/>
        <v>4.9999999999883471E-4</v>
      </c>
      <c r="O25" s="28">
        <f t="shared" si="5"/>
        <v>28.841149999999999</v>
      </c>
      <c r="P25" s="27">
        <f t="shared" si="6"/>
        <v>2.6000000000010459E-3</v>
      </c>
      <c r="Q25" s="27">
        <f t="shared" si="7"/>
        <v>1.5000000000000568E-3</v>
      </c>
      <c r="R25" s="27">
        <f t="shared" si="8"/>
        <v>1.1000000000009891E-3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5">
      <c r="B26">
        <v>90</v>
      </c>
      <c r="C26" s="19">
        <v>154</v>
      </c>
      <c r="D26" s="39">
        <v>28.771100000000001</v>
      </c>
      <c r="E26" s="39">
        <v>28.771100000000001</v>
      </c>
      <c r="F26" s="29">
        <f t="shared" si="1"/>
        <v>0</v>
      </c>
      <c r="G26" s="28">
        <f t="shared" si="2"/>
        <v>28.771100000000001</v>
      </c>
      <c r="H26" s="27">
        <v>28.779499999999999</v>
      </c>
      <c r="I26" s="27">
        <v>28.779900000000001</v>
      </c>
      <c r="J26" s="60">
        <f t="shared" si="0"/>
        <v>-4.0000000000262048E-4</v>
      </c>
      <c r="K26" s="28">
        <f t="shared" si="3"/>
        <v>28.779699999999998</v>
      </c>
      <c r="L26" s="27">
        <v>28.778300000000002</v>
      </c>
      <c r="M26" s="27">
        <v>28.777999999999999</v>
      </c>
      <c r="N26" s="29">
        <f t="shared" si="4"/>
        <v>3.0000000000285354E-4</v>
      </c>
      <c r="O26" s="28">
        <f t="shared" si="5"/>
        <v>28.77815</v>
      </c>
      <c r="P26" s="27">
        <f t="shared" si="6"/>
        <v>8.5999999999977206E-3</v>
      </c>
      <c r="Q26" s="27">
        <f t="shared" si="7"/>
        <v>7.0499999999995566E-3</v>
      </c>
      <c r="R26" s="27">
        <f t="shared" si="8"/>
        <v>1.549999999998164E-3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5">
      <c r="B27">
        <v>63</v>
      </c>
      <c r="C27" s="19">
        <v>155</v>
      </c>
      <c r="D27" s="39">
        <v>28.809200000000001</v>
      </c>
      <c r="E27" s="39">
        <v>28.809100000000001</v>
      </c>
      <c r="F27" s="29">
        <f t="shared" si="1"/>
        <v>9.9999999999766942E-5</v>
      </c>
      <c r="G27" s="28">
        <f t="shared" si="2"/>
        <v>28.809150000000002</v>
      </c>
      <c r="H27" s="27">
        <v>28.823</v>
      </c>
      <c r="I27" s="27">
        <v>28.8233</v>
      </c>
      <c r="J27" s="60">
        <f t="shared" si="0"/>
        <v>-2.9999999999930083E-4</v>
      </c>
      <c r="K27" s="28">
        <f t="shared" si="3"/>
        <v>28.823149999999998</v>
      </c>
      <c r="L27" s="27">
        <v>28.8217</v>
      </c>
      <c r="M27" s="27">
        <v>28.8216</v>
      </c>
      <c r="N27" s="29">
        <f t="shared" ref="N27:N33" si="9">L27-M27</f>
        <v>9.9999999999766942E-5</v>
      </c>
      <c r="O27" s="28">
        <f t="shared" ref="O27:O33" si="10">(L27+M27)/2</f>
        <v>28.821649999999998</v>
      </c>
      <c r="P27" s="27">
        <f t="shared" si="6"/>
        <v>1.3999999999995794E-2</v>
      </c>
      <c r="Q27" s="27">
        <f t="shared" si="7"/>
        <v>1.2499999999995737E-2</v>
      </c>
      <c r="R27" s="27">
        <f t="shared" si="8"/>
        <v>1.5000000000000568E-3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5">
      <c r="A28">
        <v>6850</v>
      </c>
      <c r="B28">
        <v>850</v>
      </c>
      <c r="C28" s="19">
        <v>156</v>
      </c>
      <c r="D28" s="39">
        <v>29.288599999999999</v>
      </c>
      <c r="E28" s="39">
        <v>29.288799999999998</v>
      </c>
      <c r="F28" s="27">
        <f t="shared" si="1"/>
        <v>-1.9999999999953388E-4</v>
      </c>
      <c r="G28" s="28">
        <f t="shared" si="2"/>
        <v>29.288699999999999</v>
      </c>
      <c r="H28" s="27">
        <v>29.296800000000001</v>
      </c>
      <c r="I28" s="27">
        <v>29.296800000000001</v>
      </c>
      <c r="J28" s="60">
        <f t="shared" ref="J28:J31" si="11">H28-I28</f>
        <v>0</v>
      </c>
      <c r="K28" s="28">
        <f t="shared" si="3"/>
        <v>29.296800000000001</v>
      </c>
      <c r="L28" s="27">
        <v>29.2957</v>
      </c>
      <c r="M28" s="27">
        <v>29.295300000000001</v>
      </c>
      <c r="N28" s="30">
        <f t="shared" si="9"/>
        <v>3.9999999999906777E-4</v>
      </c>
      <c r="O28" s="28">
        <f t="shared" si="10"/>
        <v>29.295500000000001</v>
      </c>
      <c r="P28" s="27">
        <f t="shared" si="6"/>
        <v>8.1000000000024386E-3</v>
      </c>
      <c r="Q28" s="27">
        <f t="shared" si="7"/>
        <v>6.8000000000019156E-3</v>
      </c>
      <c r="R28" s="27">
        <f t="shared" si="8"/>
        <v>1.300000000000523E-3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5">
      <c r="D29"/>
      <c r="E29" s="29"/>
      <c r="F29" s="27">
        <f>D29-E29</f>
        <v>0</v>
      </c>
      <c r="G29" s="28">
        <f>(D29+E29)/2</f>
        <v>0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5">
      <c r="B30">
        <v>63</v>
      </c>
      <c r="C30" s="19">
        <v>157</v>
      </c>
      <c r="D30" s="39">
        <v>28.532299999999999</v>
      </c>
      <c r="E30" s="39">
        <v>28.5321</v>
      </c>
      <c r="F30" s="27">
        <f>D30-E30</f>
        <v>1.9999999999953388E-4</v>
      </c>
      <c r="G30" s="28">
        <f>(D30+E30)/2</f>
        <v>28.5322</v>
      </c>
      <c r="H30" s="27">
        <v>28.564499999999999</v>
      </c>
      <c r="I30" s="27">
        <v>28.564900000000002</v>
      </c>
      <c r="J30" s="27">
        <f>H30-I30</f>
        <v>-4.0000000000262048E-4</v>
      </c>
      <c r="K30" s="28">
        <f>(H30+I30)/2</f>
        <v>28.564700000000002</v>
      </c>
      <c r="L30" s="27">
        <v>28.563199999999998</v>
      </c>
      <c r="M30" s="27">
        <v>28.5627</v>
      </c>
      <c r="N30" s="29">
        <f>L30-M30</f>
        <v>4.9999999999883471E-4</v>
      </c>
      <c r="O30" s="28">
        <f>(L30+M30)/2</f>
        <v>28.562950000000001</v>
      </c>
      <c r="P30" s="27">
        <f t="shared" ref="P29:P30" si="12">K30-G30</f>
        <v>3.2500000000002416E-2</v>
      </c>
      <c r="Q30" s="27">
        <f t="shared" ref="Q29:Q30" si="13">O30-G30</f>
        <v>3.0750000000001165E-2</v>
      </c>
      <c r="R30" s="27">
        <f t="shared" ref="R29:R30" si="14">P30-Q30</f>
        <v>1.7500000000012506E-3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5">
      <c r="A31" s="66">
        <v>6857</v>
      </c>
      <c r="B31" s="66">
        <v>850</v>
      </c>
      <c r="C31" s="19">
        <v>158</v>
      </c>
      <c r="D31" s="39">
        <v>28.616700000000002</v>
      </c>
      <c r="E31" s="39">
        <v>28.616700000000002</v>
      </c>
      <c r="F31" s="27">
        <f>D31-E31</f>
        <v>0</v>
      </c>
      <c r="G31" s="28">
        <f>(D31+E31)/2</f>
        <v>28.616700000000002</v>
      </c>
      <c r="H31" s="27">
        <v>28.6191</v>
      </c>
      <c r="I31" s="27">
        <v>28.6187</v>
      </c>
      <c r="J31" s="60">
        <f t="shared" si="11"/>
        <v>3.9999999999906777E-4</v>
      </c>
      <c r="K31" s="28">
        <f t="shared" ref="K29:K33" si="15">(H31+I31)/2</f>
        <v>28.6189</v>
      </c>
      <c r="L31" s="27">
        <v>28.618500000000001</v>
      </c>
      <c r="M31" s="27">
        <v>28.618099999999998</v>
      </c>
      <c r="N31" s="29">
        <f t="shared" si="9"/>
        <v>4.0000000000262048E-4</v>
      </c>
      <c r="O31" s="28">
        <f t="shared" si="10"/>
        <v>28.618299999999998</v>
      </c>
      <c r="P31" s="27">
        <f>K31-G31</f>
        <v>2.1999999999984254E-3</v>
      </c>
      <c r="Q31" s="27">
        <f>O31-G31</f>
        <v>1.5999999999962711E-3</v>
      </c>
      <c r="R31" s="27">
        <f>P31-Q31</f>
        <v>6.0000000000215437E-4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5">
      <c r="A32" s="66"/>
      <c r="B32" s="66">
        <v>90</v>
      </c>
      <c r="C32" s="19">
        <v>159</v>
      </c>
      <c r="D32" s="39">
        <v>31.221499999999999</v>
      </c>
      <c r="E32" s="39">
        <v>31.2212</v>
      </c>
      <c r="F32" s="27">
        <f>D32-E32</f>
        <v>2.9999999999930083E-4</v>
      </c>
      <c r="G32" s="28">
        <f>(D32+E32)/2</f>
        <v>31.221350000000001</v>
      </c>
      <c r="H32" s="27">
        <v>31.258500000000002</v>
      </c>
      <c r="I32" s="27">
        <v>31.258299999999998</v>
      </c>
      <c r="J32" s="60">
        <f t="shared" ref="J32:J33" si="16">H32-I32</f>
        <v>2.000000000030866E-4</v>
      </c>
      <c r="K32" s="28">
        <f t="shared" si="15"/>
        <v>31.258400000000002</v>
      </c>
      <c r="L32" s="27">
        <v>31.257400000000001</v>
      </c>
      <c r="M32" s="27">
        <v>31.257200000000001</v>
      </c>
      <c r="N32" s="30">
        <f t="shared" si="9"/>
        <v>1.9999999999953388E-4</v>
      </c>
      <c r="O32" s="28">
        <f t="shared" si="10"/>
        <v>31.257300000000001</v>
      </c>
      <c r="P32" s="27">
        <f>K32-G32</f>
        <v>3.7050000000000693E-2</v>
      </c>
      <c r="Q32" s="27">
        <f>O32-G32</f>
        <v>3.5949999999999704E-2</v>
      </c>
      <c r="R32" s="27">
        <f>P32-Q32</f>
        <v>1.1000000000009891E-3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5">
      <c r="A33" s="66"/>
      <c r="B33" s="66">
        <v>63</v>
      </c>
      <c r="C33" s="19">
        <v>160</v>
      </c>
      <c r="D33" s="39">
        <v>29.032499999999999</v>
      </c>
      <c r="E33" s="39">
        <v>29.032499999999999</v>
      </c>
      <c r="F33" s="27">
        <f>D33-E33</f>
        <v>0</v>
      </c>
      <c r="G33" s="28">
        <f>(D33+E33)/2</f>
        <v>29.032499999999999</v>
      </c>
      <c r="H33" s="27">
        <v>29.043399999999998</v>
      </c>
      <c r="I33" s="27">
        <v>29.043500000000002</v>
      </c>
      <c r="J33" s="27">
        <f t="shared" si="16"/>
        <v>-1.0000000000331966E-4</v>
      </c>
      <c r="K33" s="28">
        <f t="shared" si="15"/>
        <v>29.04345</v>
      </c>
      <c r="L33" s="27">
        <v>29.042400000000001</v>
      </c>
      <c r="M33" s="27">
        <v>29.042300000000001</v>
      </c>
      <c r="N33" s="29">
        <f t="shared" si="9"/>
        <v>9.9999999999766942E-5</v>
      </c>
      <c r="O33" s="28">
        <f t="shared" si="10"/>
        <v>29.042349999999999</v>
      </c>
      <c r="P33" s="27">
        <f>K33-G33</f>
        <v>1.0950000000001125E-2</v>
      </c>
      <c r="Q33" s="27">
        <f>O33-G33</f>
        <v>9.8500000000001364E-3</v>
      </c>
      <c r="R33" s="27">
        <f>P33-Q33</f>
        <v>1.1000000000009891E-3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5">
      <c r="D34" s="29"/>
      <c r="E34" s="29"/>
      <c r="H34" s="27"/>
      <c r="I34" s="27"/>
      <c r="J34" s="27"/>
      <c r="K34" s="28"/>
      <c r="L34" s="27"/>
      <c r="M34" s="27"/>
      <c r="N34" s="29"/>
      <c r="O34" s="2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5">
      <c r="D35" s="29"/>
      <c r="E35" s="29"/>
      <c r="H35" s="27"/>
      <c r="I35" s="27"/>
      <c r="J35" s="27"/>
      <c r="K35" s="28"/>
      <c r="L35" s="27"/>
      <c r="M35" s="27"/>
      <c r="N35" s="29"/>
      <c r="O35" s="2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5">
      <c r="D36" s="29"/>
      <c r="E36" s="29"/>
      <c r="H36" s="27"/>
      <c r="I36" s="27"/>
      <c r="J36" s="27"/>
      <c r="K36" s="28"/>
      <c r="L36" s="27"/>
      <c r="M36" s="27"/>
      <c r="N36" s="29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5">
      <c r="D37" s="29"/>
      <c r="E37" s="29"/>
      <c r="H37" s="27"/>
      <c r="I37" s="27"/>
      <c r="J37" s="27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5">
      <c r="D38" s="29"/>
      <c r="E38" s="29"/>
      <c r="H38" s="27"/>
      <c r="I38" s="27"/>
      <c r="J38" s="27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5">
      <c r="D39" s="29"/>
      <c r="E39" s="29"/>
      <c r="H39" s="27"/>
      <c r="I39" s="27"/>
      <c r="J39" s="27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5">
      <c r="D40" s="29"/>
      <c r="E40" s="29"/>
      <c r="H40" s="27"/>
      <c r="I40" s="27"/>
      <c r="J40" s="27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5">
      <c r="D41" s="29"/>
      <c r="E41" s="29"/>
      <c r="H41" s="27"/>
      <c r="I41" s="27"/>
      <c r="J41" s="27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5">
      <c r="D42" s="29"/>
      <c r="E42" s="29"/>
      <c r="H42" s="27"/>
      <c r="I42" s="27"/>
      <c r="J42" s="27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5">
      <c r="D43" s="29"/>
      <c r="E43" s="29"/>
      <c r="H43" s="27"/>
      <c r="I43" s="27"/>
      <c r="J43" s="27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5">
      <c r="D44" s="29"/>
      <c r="E44" s="29"/>
      <c r="H44" s="27"/>
      <c r="I44" s="27"/>
      <c r="J44" s="27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D45" s="29"/>
      <c r="E45" s="29"/>
      <c r="H45" s="27"/>
      <c r="I45" s="27"/>
      <c r="J45" s="27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D46" s="29"/>
      <c r="E46" s="29"/>
      <c r="H46" s="27"/>
      <c r="I46" s="27"/>
      <c r="J46" s="27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D47" s="29"/>
      <c r="E47" s="29"/>
      <c r="H47" s="27"/>
      <c r="I47" s="27"/>
      <c r="J47" s="27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D48" s="29"/>
      <c r="E48" s="29"/>
      <c r="H48" s="27"/>
      <c r="I48" s="27"/>
      <c r="J48" s="27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5">
      <c r="D49" s="29"/>
      <c r="E49" s="29"/>
      <c r="H49" s="27"/>
      <c r="I49" s="27"/>
      <c r="J49" s="27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5">
      <c r="D50" s="29"/>
      <c r="E50" s="29"/>
      <c r="H50" s="27"/>
      <c r="I50" s="27"/>
      <c r="J50" s="27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5">
      <c r="D51" s="29"/>
      <c r="E51" s="29"/>
      <c r="H51" s="27"/>
      <c r="I51" s="27"/>
      <c r="J51" s="27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5">
      <c r="D52" s="29"/>
      <c r="E52" s="29"/>
      <c r="H52" s="27"/>
      <c r="I52" s="27"/>
      <c r="J52" s="27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5">
      <c r="D53" s="29"/>
      <c r="E53" s="29"/>
      <c r="H53" s="27"/>
      <c r="I53" s="27"/>
      <c r="J53" s="27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5">
      <c r="D54" s="29"/>
      <c r="E54" s="29"/>
      <c r="H54" s="27"/>
      <c r="I54" s="27"/>
      <c r="J54" s="27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5">
      <c r="D55" s="29"/>
      <c r="E55" s="29"/>
      <c r="H55" s="27"/>
      <c r="I55" s="27"/>
      <c r="J55" s="27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5">
      <c r="D56" s="29"/>
      <c r="E56" s="29"/>
      <c r="H56" s="27"/>
      <c r="I56" s="27"/>
      <c r="J56" s="27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5">
      <c r="D57" s="29"/>
      <c r="E57" s="29"/>
      <c r="H57" s="27"/>
      <c r="I57" s="27"/>
      <c r="J57" s="27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5">
      <c r="D58" s="29"/>
      <c r="E58" s="29"/>
      <c r="H58" s="27"/>
      <c r="I58" s="27"/>
      <c r="J58" s="27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5">
      <c r="D59" s="29"/>
      <c r="E59" s="29"/>
      <c r="H59" s="27"/>
      <c r="I59" s="27"/>
      <c r="J59" s="27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5">
      <c r="D60" s="29"/>
      <c r="E60" s="29"/>
      <c r="H60" s="27"/>
      <c r="I60" s="27"/>
      <c r="J60" s="27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5">
      <c r="D61" s="29"/>
      <c r="E61" s="29"/>
      <c r="H61" s="27"/>
      <c r="I61" s="27"/>
      <c r="J61" s="27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5">
      <c r="D62" s="29"/>
      <c r="E62" s="29"/>
      <c r="H62" s="27"/>
      <c r="I62" s="27"/>
      <c r="J62" s="27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5">
      <c r="D63" s="29"/>
      <c r="E63" s="29"/>
      <c r="H63" s="27"/>
      <c r="I63" s="27"/>
      <c r="J63" s="27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5">
      <c r="D64" s="29"/>
      <c r="E64" s="29"/>
      <c r="H64" s="27"/>
      <c r="I64" s="27"/>
      <c r="J64" s="27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5">
      <c r="D65" s="29"/>
      <c r="E65" s="29"/>
      <c r="H65" s="27"/>
      <c r="I65" s="27"/>
      <c r="J65" s="27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5">
      <c r="D66" s="29"/>
      <c r="E66" s="29"/>
      <c r="H66" s="27"/>
      <c r="I66" s="27"/>
      <c r="J66" s="27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5">
      <c r="D67" s="29"/>
      <c r="E67" s="29"/>
      <c r="H67" s="27"/>
      <c r="I67" s="27"/>
      <c r="J67" s="27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5">
      <c r="D68" s="29"/>
      <c r="E68" s="29"/>
      <c r="H68" s="27"/>
      <c r="I68" s="27"/>
      <c r="J68" s="27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5">
      <c r="D69" s="29"/>
      <c r="E69" s="29"/>
      <c r="H69" s="27"/>
      <c r="I69" s="27"/>
      <c r="J69" s="27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5">
      <c r="D70" s="29"/>
      <c r="E70" s="29"/>
      <c r="H70" s="27"/>
      <c r="I70" s="27"/>
      <c r="J70" s="27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5">
      <c r="D71" s="29"/>
      <c r="E71" s="29"/>
      <c r="H71" s="27"/>
      <c r="I71" s="27"/>
      <c r="J71" s="27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5">
      <c r="D72" s="29"/>
      <c r="E72" s="29"/>
      <c r="H72" s="27"/>
      <c r="I72" s="27"/>
      <c r="J72" s="27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5">
      <c r="D73" s="29"/>
      <c r="E73" s="29"/>
      <c r="H73" s="27"/>
      <c r="I73" s="27"/>
      <c r="J73" s="27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5">
      <c r="D74" s="29"/>
      <c r="E74" s="29"/>
      <c r="H74" s="27"/>
      <c r="I74" s="27"/>
      <c r="J74" s="27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5">
      <c r="D75" s="29"/>
      <c r="E75" s="29"/>
      <c r="H75" s="27"/>
      <c r="I75" s="27"/>
      <c r="J75" s="27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5">
      <c r="D76" s="29"/>
      <c r="E76" s="29"/>
      <c r="H76" s="27"/>
      <c r="I76" s="27"/>
      <c r="J76" s="27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5">
      <c r="D77" s="29"/>
      <c r="E77" s="29"/>
      <c r="H77" s="27"/>
      <c r="I77" s="27"/>
      <c r="J77" s="27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5">
      <c r="D78" s="29"/>
      <c r="E78" s="29"/>
      <c r="H78" s="27"/>
      <c r="I78" s="27"/>
      <c r="J78" s="27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5">
      <c r="D79" s="29"/>
      <c r="E79" s="29"/>
      <c r="H79" s="27"/>
      <c r="I79" s="27"/>
      <c r="J79" s="27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5">
      <c r="D80" s="29"/>
      <c r="E80" s="29"/>
      <c r="H80" s="27"/>
      <c r="I80" s="27"/>
      <c r="J80" s="27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5">
      <c r="D81" s="29"/>
      <c r="E81" s="29"/>
      <c r="H81" s="27"/>
      <c r="I81" s="27"/>
      <c r="J81" s="27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5">
      <c r="D82" s="29"/>
      <c r="E82" s="29"/>
      <c r="H82" s="27"/>
      <c r="I82" s="27"/>
      <c r="J82" s="27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5">
      <c r="D83" s="29"/>
      <c r="E83" s="29"/>
      <c r="H83" s="27"/>
      <c r="I83" s="27"/>
      <c r="J83" s="27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5">
      <c r="D84" s="29"/>
      <c r="E84" s="29"/>
      <c r="H84" s="27"/>
      <c r="I84" s="27"/>
      <c r="J84" s="27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5">
      <c r="D85" s="29"/>
      <c r="E85" s="29"/>
      <c r="H85" s="27"/>
      <c r="I85" s="27"/>
      <c r="J85" s="27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5">
      <c r="D86" s="29"/>
      <c r="E86" s="29"/>
      <c r="H86" s="27"/>
      <c r="I86" s="27"/>
      <c r="J86" s="27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5">
      <c r="D87" s="29"/>
      <c r="E87" s="29"/>
      <c r="H87" s="27"/>
      <c r="I87" s="27"/>
      <c r="J87" s="27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5">
      <c r="D88" s="29"/>
      <c r="E88" s="29"/>
      <c r="H88" s="27"/>
      <c r="I88" s="27"/>
      <c r="J88" s="27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5">
      <c r="D89" s="29"/>
      <c r="E89" s="29"/>
      <c r="H89" s="27"/>
      <c r="I89" s="27"/>
      <c r="J89" s="27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5">
      <c r="D90" s="29"/>
      <c r="E90" s="29"/>
      <c r="H90" s="27"/>
      <c r="I90" s="27"/>
      <c r="J90" s="27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5">
      <c r="D91" s="29"/>
      <c r="E91" s="29"/>
      <c r="H91" s="27"/>
      <c r="I91" s="27"/>
      <c r="J91" s="27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5">
      <c r="D92" s="29"/>
      <c r="E92" s="29"/>
      <c r="H92" s="27"/>
      <c r="I92" s="27"/>
      <c r="J92" s="27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5">
      <c r="D93" s="29"/>
      <c r="E93" s="29"/>
      <c r="H93" s="27"/>
      <c r="I93" s="27"/>
      <c r="J93" s="27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5">
      <c r="D94" s="29"/>
      <c r="E94" s="29"/>
      <c r="H94" s="27"/>
      <c r="I94" s="27"/>
      <c r="J94" s="27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5">
      <c r="D95" s="29"/>
      <c r="E95" s="29"/>
      <c r="H95" s="27"/>
      <c r="I95" s="27"/>
      <c r="J95" s="27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5">
      <c r="D96" s="29"/>
      <c r="E96" s="29"/>
      <c r="H96" s="27"/>
      <c r="I96" s="27"/>
      <c r="J96" s="27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5">
      <c r="D97" s="29"/>
      <c r="E97" s="29"/>
      <c r="H97" s="27"/>
      <c r="I97" s="27"/>
      <c r="J97" s="27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5">
      <c r="D98" s="29"/>
      <c r="E98" s="29"/>
      <c r="H98" s="27"/>
      <c r="I98" s="27"/>
      <c r="J98" s="27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5">
      <c r="D99" s="29"/>
      <c r="E99" s="29"/>
      <c r="H99" s="27"/>
      <c r="I99" s="27"/>
      <c r="J99" s="27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5">
      <c r="D100" s="29"/>
      <c r="E100" s="29"/>
      <c r="H100" s="27"/>
      <c r="I100" s="27"/>
      <c r="J100" s="27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5">
      <c r="D101" s="29"/>
      <c r="E101" s="29"/>
      <c r="H101" s="27"/>
      <c r="I101" s="27"/>
      <c r="J101" s="27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5">
      <c r="D102" s="29"/>
      <c r="E102" s="29"/>
      <c r="H102" s="27"/>
      <c r="I102" s="27"/>
      <c r="J102" s="27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5">
      <c r="D103" s="29"/>
      <c r="E103" s="29"/>
      <c r="H103" s="27"/>
      <c r="I103" s="27"/>
      <c r="J103" s="27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5">
      <c r="D104" s="29"/>
      <c r="E104" s="29"/>
      <c r="H104" s="27"/>
      <c r="I104" s="27"/>
      <c r="J104" s="27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5">
      <c r="D105" s="29"/>
      <c r="E105" s="29"/>
      <c r="H105" s="27"/>
      <c r="I105" s="27"/>
      <c r="J105" s="27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5">
      <c r="D106" s="29"/>
      <c r="E106" s="29"/>
      <c r="H106" s="27"/>
      <c r="I106" s="27"/>
      <c r="J106" s="27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5">
      <c r="D107" s="29"/>
      <c r="E107" s="29"/>
      <c r="H107" s="27"/>
      <c r="I107" s="27"/>
      <c r="J107" s="27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5">
      <c r="D108" s="29"/>
      <c r="E108" s="29"/>
      <c r="H108" s="27"/>
      <c r="I108" s="27"/>
      <c r="J108" s="27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5">
      <c r="D109" s="29"/>
      <c r="E109" s="29"/>
      <c r="H109" s="27"/>
      <c r="I109" s="27"/>
      <c r="J109" s="27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5">
      <c r="D110" s="29"/>
      <c r="E110" s="29"/>
      <c r="H110" s="27"/>
      <c r="I110" s="27"/>
      <c r="J110" s="27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5">
      <c r="D111" s="29"/>
      <c r="E111" s="29"/>
      <c r="H111" s="27"/>
      <c r="I111" s="27"/>
      <c r="J111" s="27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5">
      <c r="D112" s="29"/>
      <c r="E112" s="29"/>
      <c r="H112" s="27"/>
      <c r="I112" s="27"/>
      <c r="J112" s="27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5">
      <c r="D113" s="29"/>
      <c r="E113" s="29"/>
      <c r="H113" s="27"/>
      <c r="I113" s="27"/>
      <c r="J113" s="27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5">
      <c r="D114" s="29"/>
      <c r="E114" s="29"/>
      <c r="H114" s="27"/>
      <c r="I114" s="27"/>
      <c r="J114" s="27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5">
      <c r="D115" s="29"/>
      <c r="E115" s="29"/>
      <c r="H115" s="27"/>
      <c r="I115" s="27"/>
      <c r="J115" s="27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5">
      <c r="D116" s="29"/>
      <c r="E116" s="29"/>
      <c r="H116" s="27"/>
      <c r="I116" s="27"/>
      <c r="J116" s="27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5">
      <c r="D117" s="29"/>
      <c r="E117" s="29"/>
      <c r="H117" s="27"/>
      <c r="I117" s="27"/>
      <c r="J117" s="27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5">
      <c r="D118" s="29"/>
      <c r="E118" s="29"/>
      <c r="H118" s="27"/>
      <c r="I118" s="27"/>
      <c r="J118" s="27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5">
      <c r="D119" s="29"/>
      <c r="E119" s="29"/>
      <c r="H119" s="27"/>
      <c r="I119" s="27"/>
      <c r="J119" s="27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5">
      <c r="D120" s="29"/>
      <c r="E120" s="29"/>
      <c r="H120" s="27"/>
      <c r="I120" s="27"/>
      <c r="J120" s="27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5">
      <c r="D121" s="29"/>
      <c r="E121" s="29"/>
      <c r="H121" s="27"/>
      <c r="I121" s="27"/>
      <c r="J121" s="27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5">
      <c r="D122" s="29"/>
      <c r="E122" s="29"/>
      <c r="H122" s="27"/>
      <c r="I122" s="27"/>
      <c r="J122" s="27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5">
      <c r="D123" s="29"/>
      <c r="E123" s="29"/>
      <c r="H123" s="27"/>
      <c r="I123" s="27"/>
      <c r="J123" s="27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5">
      <c r="D124" s="29"/>
      <c r="E124" s="29"/>
      <c r="H124" s="27"/>
      <c r="I124" s="27"/>
      <c r="J124" s="27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5">
      <c r="D125" s="29"/>
      <c r="E125" s="29"/>
      <c r="H125" s="27"/>
      <c r="I125" s="27"/>
      <c r="J125" s="27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5">
      <c r="D126" s="29"/>
      <c r="E126" s="29"/>
      <c r="H126" s="27"/>
      <c r="I126" s="27"/>
      <c r="J126" s="27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5">
      <c r="D127" s="29"/>
      <c r="E127" s="29"/>
      <c r="H127" s="27"/>
      <c r="I127" s="27"/>
      <c r="J127" s="27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5">
      <c r="D128" s="29"/>
      <c r="E128" s="29"/>
      <c r="H128" s="27"/>
      <c r="I128" s="27"/>
      <c r="J128" s="27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5">
      <c r="D129" s="29"/>
      <c r="E129" s="29"/>
      <c r="H129" s="27"/>
      <c r="I129" s="27"/>
      <c r="J129" s="27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5">
      <c r="D130" s="29"/>
      <c r="E130" s="29"/>
      <c r="H130" s="27"/>
      <c r="I130" s="27"/>
      <c r="J130" s="27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5">
      <c r="D131" s="29"/>
      <c r="E131" s="29"/>
      <c r="H131" s="27"/>
      <c r="I131" s="27"/>
      <c r="J131" s="27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5">
      <c r="D132" s="29"/>
      <c r="E132" s="29"/>
      <c r="H132" s="27"/>
      <c r="I132" s="27"/>
      <c r="J132" s="27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5">
      <c r="D133" s="29"/>
      <c r="E133" s="29"/>
      <c r="H133" s="27"/>
      <c r="I133" s="27"/>
      <c r="J133" s="27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5">
      <c r="D134" s="29"/>
      <c r="E134" s="29"/>
      <c r="H134" s="27"/>
      <c r="I134" s="27"/>
      <c r="J134" s="27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5">
      <c r="D135" s="29"/>
      <c r="E135" s="29"/>
      <c r="H135" s="27"/>
      <c r="I135" s="27"/>
      <c r="J135" s="27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5">
      <c r="D136" s="29"/>
      <c r="E136" s="29"/>
      <c r="H136" s="27"/>
      <c r="I136" s="27"/>
      <c r="J136" s="27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5">
      <c r="D137" s="29"/>
      <c r="E137" s="29"/>
      <c r="H137" s="27"/>
      <c r="I137" s="27"/>
      <c r="J137" s="27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5">
      <c r="D138" s="29"/>
      <c r="E138" s="29"/>
      <c r="H138" s="27"/>
      <c r="I138" s="27"/>
      <c r="J138" s="27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5">
      <c r="D139" s="29"/>
      <c r="E139" s="29"/>
      <c r="H139" s="27"/>
      <c r="I139" s="27"/>
      <c r="J139" s="27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5">
      <c r="D140" s="29"/>
      <c r="E140" s="29"/>
      <c r="H140" s="27"/>
      <c r="I140" s="27"/>
      <c r="J140" s="27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5">
      <c r="D141" s="29"/>
      <c r="E141" s="29"/>
      <c r="H141" s="27"/>
      <c r="I141" s="27"/>
      <c r="J141" s="27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5">
      <c r="D142" s="29"/>
      <c r="E142" s="29"/>
      <c r="H142" s="27"/>
      <c r="I142" s="27"/>
      <c r="J142" s="27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5">
      <c r="D143" s="29"/>
      <c r="E143" s="29"/>
      <c r="H143" s="27"/>
      <c r="I143" s="27"/>
      <c r="J143" s="27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5">
      <c r="D144" s="29"/>
      <c r="E144" s="29"/>
      <c r="H144" s="27"/>
      <c r="I144" s="27"/>
      <c r="J144" s="27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5">
      <c r="D145" s="29"/>
      <c r="E145" s="29"/>
      <c r="H145" s="27"/>
      <c r="I145" s="27"/>
      <c r="J145" s="27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5">
      <c r="D146" s="29"/>
      <c r="E146" s="29"/>
      <c r="H146" s="27"/>
      <c r="I146" s="27"/>
      <c r="J146" s="27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5">
      <c r="D147" s="29"/>
      <c r="E147" s="29"/>
      <c r="H147" s="27"/>
      <c r="I147" s="27"/>
      <c r="J147" s="27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5">
      <c r="D148" s="29"/>
      <c r="E148" s="29"/>
      <c r="H148" s="27"/>
      <c r="I148" s="27"/>
      <c r="J148" s="27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5">
      <c r="D149" s="29"/>
      <c r="E149" s="29"/>
      <c r="H149" s="27"/>
      <c r="I149" s="27"/>
      <c r="J149" s="27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5">
      <c r="D150" s="29"/>
      <c r="E150" s="29"/>
      <c r="H150" s="27"/>
      <c r="I150" s="27"/>
      <c r="J150" s="27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5">
      <c r="D151" s="29"/>
      <c r="E151" s="29"/>
      <c r="H151" s="27"/>
      <c r="I151" s="27"/>
      <c r="J151" s="27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5">
      <c r="D152" s="29"/>
      <c r="E152" s="29"/>
      <c r="H152" s="27"/>
      <c r="I152" s="27"/>
      <c r="J152" s="27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5">
      <c r="D153" s="29"/>
      <c r="E153" s="29"/>
      <c r="H153" s="27"/>
      <c r="I153" s="27"/>
      <c r="J153" s="27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5">
      <c r="D154" s="29"/>
      <c r="E154" s="29"/>
      <c r="H154" s="27"/>
      <c r="I154" s="27"/>
      <c r="J154" s="27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5">
      <c r="D155" s="29"/>
      <c r="E155" s="29"/>
      <c r="H155" s="27"/>
      <c r="I155" s="27"/>
      <c r="J155" s="27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5">
      <c r="D156" s="29"/>
      <c r="E156" s="29"/>
      <c r="H156" s="27"/>
      <c r="I156" s="27"/>
      <c r="J156" s="27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5">
      <c r="D157" s="29"/>
      <c r="E157" s="29"/>
      <c r="H157" s="27"/>
      <c r="I157" s="27"/>
      <c r="J157" s="27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5">
      <c r="D158" s="29"/>
      <c r="E158" s="29"/>
      <c r="H158" s="27"/>
      <c r="I158" s="27"/>
      <c r="J158" s="27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5">
      <c r="D159" s="29"/>
      <c r="E159" s="29"/>
      <c r="H159" s="27"/>
      <c r="I159" s="27"/>
      <c r="J159" s="27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5">
      <c r="D160" s="29"/>
      <c r="E160" s="29"/>
      <c r="H160" s="27"/>
      <c r="I160" s="27"/>
      <c r="J160" s="27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5">
      <c r="D161" s="29"/>
      <c r="E161" s="29"/>
      <c r="H161" s="27"/>
      <c r="I161" s="27"/>
      <c r="J161" s="27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5">
      <c r="D162" s="29"/>
      <c r="E162" s="29"/>
      <c r="H162" s="27"/>
      <c r="I162" s="27"/>
      <c r="J162" s="27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5">
      <c r="D163" s="29"/>
      <c r="E163" s="29"/>
      <c r="H163" s="27"/>
      <c r="I163" s="27"/>
      <c r="J163" s="27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5">
      <c r="D164" s="29"/>
      <c r="E164" s="29"/>
      <c r="H164" s="27"/>
      <c r="I164" s="27"/>
      <c r="J164" s="27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5">
      <c r="D165" s="29"/>
      <c r="E165" s="29"/>
      <c r="H165" s="27"/>
      <c r="I165" s="27"/>
      <c r="J165" s="27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5">
      <c r="D166" s="29"/>
      <c r="E166" s="29"/>
      <c r="H166" s="27"/>
      <c r="I166" s="27"/>
      <c r="J166" s="27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5">
      <c r="D167" s="29"/>
      <c r="E167" s="29"/>
      <c r="H167" s="27"/>
      <c r="I167" s="27"/>
      <c r="J167" s="27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5">
      <c r="D168" s="29"/>
      <c r="E168" s="29"/>
      <c r="H168" s="27"/>
      <c r="I168" s="27"/>
      <c r="J168" s="27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5">
      <c r="D169" s="29"/>
      <c r="E169" s="29"/>
      <c r="H169" s="27"/>
      <c r="I169" s="27"/>
      <c r="J169" s="27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5">
      <c r="D170" s="29"/>
      <c r="E170" s="29"/>
      <c r="H170" s="27"/>
      <c r="I170" s="27"/>
      <c r="J170" s="27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5">
      <c r="D171" s="29"/>
      <c r="E171" s="29"/>
      <c r="H171" s="27"/>
      <c r="I171" s="27"/>
      <c r="J171" s="27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5">
      <c r="D172" s="29"/>
      <c r="E172" s="29"/>
      <c r="H172" s="27"/>
      <c r="I172" s="27"/>
      <c r="J172" s="27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5">
      <c r="D173" s="29"/>
      <c r="E173" s="29"/>
      <c r="H173" s="27"/>
      <c r="I173" s="27"/>
      <c r="J173" s="27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5">
      <c r="D174" s="29"/>
      <c r="E174" s="29"/>
      <c r="H174" s="27"/>
      <c r="I174" s="27"/>
      <c r="J174" s="27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5">
      <c r="D175" s="29"/>
      <c r="E175" s="29"/>
      <c r="H175" s="27"/>
      <c r="I175" s="27"/>
      <c r="J175" s="27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5">
      <c r="D176" s="29"/>
      <c r="E176" s="29"/>
      <c r="H176" s="27"/>
      <c r="I176" s="27"/>
      <c r="J176" s="27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5">
      <c r="D177" s="29"/>
      <c r="E177" s="29"/>
      <c r="H177" s="27"/>
      <c r="I177" s="27"/>
      <c r="J177" s="27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5">
      <c r="D178" s="29"/>
      <c r="E178" s="29"/>
      <c r="H178" s="27"/>
      <c r="I178" s="27"/>
      <c r="J178" s="27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5">
      <c r="D179" s="29"/>
      <c r="E179" s="29"/>
      <c r="H179" s="27"/>
      <c r="I179" s="27"/>
      <c r="J179" s="27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5">
      <c r="D180" s="29"/>
      <c r="E180" s="29"/>
      <c r="H180" s="27"/>
      <c r="I180" s="27"/>
      <c r="J180" s="27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5">
      <c r="D181" s="29"/>
      <c r="E181" s="29"/>
      <c r="H181" s="27"/>
      <c r="I181" s="27"/>
      <c r="J181" s="27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5">
      <c r="D182" s="29"/>
      <c r="E182" s="29"/>
      <c r="H182" s="27"/>
      <c r="I182" s="27"/>
      <c r="J182" s="27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5">
      <c r="D183" s="29"/>
      <c r="E183" s="29"/>
      <c r="H183" s="27"/>
      <c r="I183" s="27"/>
      <c r="J183" s="27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5">
      <c r="D184" s="29"/>
      <c r="E184" s="29"/>
      <c r="H184" s="27"/>
      <c r="I184" s="27"/>
      <c r="J184" s="27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5">
      <c r="D185" s="29"/>
      <c r="E185" s="29"/>
      <c r="H185" s="27"/>
      <c r="I185" s="27"/>
      <c r="J185" s="27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5">
      <c r="D186" s="29"/>
      <c r="E186" s="29"/>
      <c r="H186" s="27"/>
      <c r="I186" s="27"/>
      <c r="J186" s="27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5">
      <c r="D187" s="29"/>
      <c r="E187" s="29"/>
      <c r="H187" s="27"/>
      <c r="I187" s="27"/>
      <c r="J187" s="27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5">
      <c r="D188" s="29"/>
      <c r="E188" s="29"/>
      <c r="H188" s="27"/>
      <c r="I188" s="27"/>
      <c r="J188" s="27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5">
      <c r="D189" s="29"/>
      <c r="E189" s="29"/>
      <c r="H189" s="27"/>
      <c r="I189" s="27"/>
      <c r="J189" s="27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5">
      <c r="D190" s="29"/>
      <c r="E190" s="29"/>
      <c r="H190" s="27"/>
      <c r="I190" s="27"/>
      <c r="J190" s="27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5">
      <c r="D191" s="29"/>
      <c r="E191" s="29"/>
      <c r="H191" s="27"/>
      <c r="I191" s="27"/>
      <c r="J191" s="27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5">
      <c r="D192" s="29"/>
      <c r="E192" s="29"/>
      <c r="H192" s="27"/>
      <c r="I192" s="27"/>
      <c r="J192" s="27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5">
      <c r="D193" s="29"/>
      <c r="E193" s="29"/>
      <c r="H193" s="27"/>
      <c r="I193" s="27"/>
      <c r="J193" s="27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5">
      <c r="D194" s="29"/>
      <c r="E194" s="29"/>
      <c r="H194" s="27"/>
      <c r="I194" s="27"/>
      <c r="J194" s="27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5">
      <c r="D195" s="29"/>
      <c r="E195" s="29"/>
      <c r="H195" s="27"/>
      <c r="I195" s="27"/>
      <c r="J195" s="27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5">
      <c r="D196" s="29"/>
      <c r="E196" s="29"/>
      <c r="H196" s="27"/>
      <c r="I196" s="27"/>
      <c r="J196" s="27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5">
      <c r="D197" s="29"/>
      <c r="E197" s="29"/>
      <c r="H197" s="27"/>
      <c r="I197" s="27"/>
      <c r="J197" s="27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5">
      <c r="D198" s="29"/>
      <c r="E198" s="29"/>
      <c r="H198" s="27"/>
      <c r="I198" s="27"/>
      <c r="J198" s="27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5">
      <c r="D199" s="29"/>
      <c r="E199" s="29"/>
      <c r="H199" s="27"/>
      <c r="I199" s="27"/>
      <c r="J199" s="27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5">
      <c r="D200" s="29"/>
      <c r="E200" s="29"/>
      <c r="H200" s="27"/>
      <c r="I200" s="27"/>
      <c r="J200" s="27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5">
      <c r="D201" s="29"/>
      <c r="E201" s="29"/>
      <c r="H201" s="27"/>
      <c r="I201" s="27"/>
      <c r="J201" s="27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5">
      <c r="D202" s="29"/>
      <c r="E202" s="29"/>
      <c r="H202" s="27"/>
      <c r="I202" s="27"/>
      <c r="J202" s="27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5">
      <c r="D203" s="29"/>
      <c r="E203" s="29"/>
      <c r="H203" s="27"/>
      <c r="I203" s="27"/>
      <c r="J203" s="27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5">
      <c r="D204" s="29"/>
      <c r="E204" s="29"/>
      <c r="H204" s="27"/>
      <c r="I204" s="27"/>
      <c r="J204" s="27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5">
      <c r="D205" s="29"/>
      <c r="E205" s="29"/>
      <c r="H205" s="27"/>
      <c r="I205" s="27"/>
      <c r="J205" s="27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5">
      <c r="D206" s="29"/>
      <c r="E206" s="29"/>
      <c r="H206" s="27"/>
      <c r="I206" s="27"/>
      <c r="J206" s="27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5">
      <c r="D207" s="29"/>
      <c r="E207" s="29"/>
      <c r="H207" s="27"/>
      <c r="I207" s="27"/>
      <c r="J207" s="27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5">
      <c r="D208" s="29"/>
      <c r="E208" s="29"/>
      <c r="H208" s="27"/>
      <c r="I208" s="27"/>
      <c r="J208" s="27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5">
      <c r="D209" s="29"/>
      <c r="E209" s="29"/>
      <c r="H209" s="27"/>
      <c r="I209" s="27"/>
      <c r="J209" s="27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5">
      <c r="D210" s="29"/>
      <c r="E210" s="29"/>
      <c r="H210" s="27"/>
      <c r="I210" s="27"/>
      <c r="J210" s="27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5">
      <c r="D211" s="29"/>
      <c r="E211" s="29"/>
      <c r="H211" s="27"/>
      <c r="I211" s="27"/>
      <c r="J211" s="27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5">
      <c r="D212" s="29"/>
      <c r="E212" s="29"/>
      <c r="H212" s="27"/>
      <c r="I212" s="27"/>
      <c r="J212" s="27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5">
      <c r="D213" s="29"/>
      <c r="E213" s="29"/>
      <c r="H213" s="27"/>
      <c r="I213" s="27"/>
      <c r="J213" s="27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5">
      <c r="D214" s="29"/>
      <c r="E214" s="29"/>
      <c r="H214" s="27"/>
      <c r="I214" s="27"/>
      <c r="J214" s="27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5">
      <c r="D215" s="29"/>
      <c r="E215" s="29"/>
      <c r="H215" s="27"/>
      <c r="I215" s="27"/>
      <c r="J215" s="27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5">
      <c r="D216" s="29"/>
      <c r="E216" s="29"/>
      <c r="H216" s="27"/>
      <c r="I216" s="27"/>
      <c r="J216" s="27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5">
      <c r="D217" s="29"/>
      <c r="E217" s="29"/>
      <c r="H217" s="27"/>
      <c r="I217" s="27"/>
      <c r="J217" s="27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5">
      <c r="D218" s="29"/>
      <c r="E218" s="29"/>
      <c r="H218" s="27"/>
      <c r="I218" s="27"/>
      <c r="J218" s="27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5">
      <c r="D219" s="29"/>
      <c r="E219" s="29"/>
      <c r="H219" s="27"/>
      <c r="I219" s="27"/>
      <c r="J219" s="27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5">
      <c r="D220" s="29"/>
      <c r="E220" s="29"/>
      <c r="H220" s="27"/>
      <c r="I220" s="27"/>
      <c r="J220" s="27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5">
      <c r="D221" s="29"/>
      <c r="E221" s="29"/>
      <c r="H221" s="27"/>
      <c r="I221" s="27"/>
      <c r="J221" s="27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5">
      <c r="D222" s="29"/>
      <c r="E222" s="29"/>
      <c r="H222" s="27"/>
      <c r="I222" s="27"/>
      <c r="J222" s="27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5">
      <c r="D223" s="29"/>
      <c r="E223" s="29"/>
      <c r="H223" s="27"/>
      <c r="I223" s="27"/>
      <c r="J223" s="27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5">
      <c r="D224" s="29"/>
      <c r="E224" s="29"/>
      <c r="H224" s="27"/>
      <c r="I224" s="27"/>
      <c r="J224" s="27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5">
      <c r="D225" s="29"/>
      <c r="E225" s="29"/>
      <c r="H225" s="27"/>
      <c r="I225" s="27"/>
      <c r="J225" s="27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5">
      <c r="D226" s="29"/>
      <c r="E226" s="29"/>
      <c r="H226" s="27"/>
      <c r="I226" s="27"/>
      <c r="J226" s="27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5">
      <c r="D227" s="29"/>
      <c r="E227" s="29"/>
      <c r="H227" s="27"/>
      <c r="I227" s="27"/>
      <c r="J227" s="27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5">
      <c r="D228" s="29"/>
      <c r="E228" s="29"/>
      <c r="H228" s="27"/>
      <c r="I228" s="27"/>
      <c r="J228" s="27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5">
      <c r="D229" s="29"/>
      <c r="E229" s="29"/>
      <c r="H229" s="27"/>
      <c r="I229" s="27"/>
      <c r="J229" s="27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5">
      <c r="D230" s="29"/>
      <c r="E230" s="29"/>
      <c r="H230" s="27"/>
      <c r="I230" s="27"/>
      <c r="J230" s="27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5">
      <c r="D231" s="29"/>
      <c r="E231" s="29"/>
      <c r="H231" s="27"/>
      <c r="I231" s="27"/>
      <c r="J231" s="27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5">
      <c r="D232" s="29"/>
      <c r="E232" s="29"/>
      <c r="H232" s="27"/>
      <c r="I232" s="27"/>
      <c r="J232" s="27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5">
      <c r="D233" s="29"/>
      <c r="E233" s="29"/>
      <c r="H233" s="27"/>
      <c r="I233" s="27"/>
      <c r="J233" s="27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5">
      <c r="D234" s="29"/>
      <c r="E234" s="29"/>
      <c r="H234" s="27"/>
      <c r="I234" s="27"/>
      <c r="J234" s="27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5">
      <c r="D235" s="29"/>
      <c r="E235" s="29"/>
      <c r="H235" s="27"/>
      <c r="I235" s="27"/>
      <c r="J235" s="27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5">
      <c r="D236" s="29"/>
      <c r="E236" s="29"/>
      <c r="H236" s="27"/>
      <c r="I236" s="27"/>
      <c r="J236" s="27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5">
      <c r="D237" s="29"/>
      <c r="E237" s="29"/>
      <c r="H237" s="27"/>
      <c r="I237" s="27"/>
      <c r="J237" s="27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5">
      <c r="D238" s="29"/>
      <c r="E238" s="29"/>
      <c r="H238" s="27"/>
      <c r="I238" s="27"/>
      <c r="J238" s="27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5">
      <c r="D239" s="29"/>
      <c r="E239" s="29"/>
      <c r="H239" s="27"/>
      <c r="I239" s="27"/>
      <c r="J239" s="27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5">
      <c r="D240" s="29"/>
      <c r="E240" s="29"/>
      <c r="H240" s="27"/>
      <c r="I240" s="27"/>
      <c r="J240" s="27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5">
      <c r="D241" s="29"/>
      <c r="E241" s="29"/>
      <c r="H241" s="27"/>
      <c r="I241" s="27"/>
      <c r="J241" s="27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5">
      <c r="D242" s="29"/>
      <c r="E242" s="29"/>
      <c r="H242" s="27"/>
      <c r="I242" s="27"/>
      <c r="J242" s="27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5">
      <c r="D243" s="29"/>
      <c r="E243" s="29"/>
      <c r="H243" s="27"/>
      <c r="I243" s="27"/>
      <c r="J243" s="27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5">
      <c r="D244" s="29"/>
      <c r="E244" s="29"/>
      <c r="H244" s="27"/>
      <c r="I244" s="27"/>
      <c r="J244" s="27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5">
      <c r="D245" s="29"/>
      <c r="E245" s="29"/>
      <c r="H245" s="27"/>
      <c r="I245" s="27"/>
      <c r="J245" s="27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5">
      <c r="D246" s="29"/>
      <c r="E246" s="29"/>
      <c r="H246" s="27"/>
      <c r="I246" s="27"/>
      <c r="J246" s="27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5">
      <c r="D247" s="29"/>
      <c r="E247" s="29"/>
      <c r="H247" s="27"/>
      <c r="I247" s="27"/>
      <c r="J247" s="27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5">
      <c r="D248" s="29"/>
      <c r="E248" s="29"/>
      <c r="H248" s="27"/>
      <c r="I248" s="27"/>
      <c r="J248" s="27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5">
      <c r="D249" s="29"/>
      <c r="E249" s="29"/>
      <c r="H249" s="27"/>
      <c r="I249" s="27"/>
      <c r="J249" s="27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5">
      <c r="D250" s="29"/>
      <c r="E250" s="29"/>
      <c r="H250" s="27"/>
      <c r="I250" s="27"/>
      <c r="J250" s="27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5">
      <c r="D251" s="29"/>
      <c r="E251" s="29"/>
      <c r="H251" s="27"/>
      <c r="I251" s="27"/>
      <c r="J251" s="27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5">
      <c r="D252" s="29"/>
      <c r="E252" s="29"/>
      <c r="H252" s="27"/>
      <c r="I252" s="27"/>
      <c r="J252" s="27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5">
      <c r="D253" s="29"/>
      <c r="E253" s="29"/>
      <c r="H253" s="27"/>
      <c r="I253" s="27"/>
      <c r="J253" s="27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5">
      <c r="D254" s="29"/>
      <c r="E254" s="29"/>
      <c r="H254" s="27"/>
      <c r="I254" s="27"/>
      <c r="J254" s="27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5">
      <c r="D255" s="29"/>
      <c r="E255" s="29"/>
      <c r="H255" s="27"/>
      <c r="I255" s="27"/>
      <c r="J255" s="27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5">
      <c r="D256" s="29"/>
      <c r="E256" s="29"/>
      <c r="H256" s="27"/>
      <c r="I256" s="27"/>
      <c r="J256" s="27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5">
      <c r="D257" s="29"/>
      <c r="E257" s="29"/>
      <c r="H257" s="27"/>
      <c r="I257" s="27"/>
      <c r="J257" s="27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5">
      <c r="D258" s="29"/>
      <c r="E258" s="29"/>
      <c r="H258" s="27"/>
      <c r="I258" s="27"/>
      <c r="J258" s="27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5">
      <c r="D259" s="29"/>
      <c r="E259" s="29"/>
      <c r="H259" s="27"/>
      <c r="I259" s="27"/>
      <c r="J259" s="27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5">
      <c r="D260" s="29"/>
      <c r="E260" s="29"/>
      <c r="H260" s="27"/>
      <c r="I260" s="27"/>
      <c r="J260" s="27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5">
      <c r="D261" s="29"/>
      <c r="E261" s="29"/>
      <c r="H261" s="27"/>
      <c r="I261" s="27"/>
      <c r="J261" s="27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5">
      <c r="D262" s="29"/>
      <c r="E262" s="29"/>
      <c r="H262" s="27"/>
      <c r="I262" s="27"/>
      <c r="J262" s="27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5">
      <c r="D263" s="29"/>
      <c r="E263" s="29"/>
      <c r="H263" s="27"/>
      <c r="I263" s="27"/>
      <c r="J263" s="27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5">
      <c r="D264" s="29"/>
      <c r="E264" s="29"/>
      <c r="H264" s="27"/>
      <c r="I264" s="27"/>
      <c r="J264" s="27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5">
      <c r="D265" s="29"/>
      <c r="E265" s="29"/>
      <c r="H265" s="27"/>
      <c r="I265" s="27"/>
      <c r="J265" s="27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5">
      <c r="D266" s="29"/>
      <c r="E266" s="29"/>
      <c r="H266" s="27"/>
      <c r="I266" s="27"/>
      <c r="J266" s="27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5">
      <c r="D267" s="29"/>
      <c r="E267" s="29"/>
      <c r="H267" s="27"/>
      <c r="I267" s="27"/>
      <c r="J267" s="27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5">
      <c r="D268" s="29"/>
      <c r="E268" s="29"/>
      <c r="H268" s="27"/>
      <c r="I268" s="27"/>
      <c r="J268" s="27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5">
      <c r="D269" s="29"/>
      <c r="E269" s="29"/>
      <c r="H269" s="27"/>
      <c r="I269" s="27"/>
      <c r="J269" s="27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5">
      <c r="D270" s="29"/>
      <c r="E270" s="29"/>
      <c r="H270" s="27"/>
      <c r="I270" s="27"/>
      <c r="J270" s="27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5">
      <c r="D271" s="29"/>
      <c r="E271" s="29"/>
      <c r="H271" s="27"/>
      <c r="I271" s="27"/>
      <c r="J271" s="27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5">
      <c r="D272" s="29"/>
      <c r="E272" s="29"/>
      <c r="H272" s="27"/>
      <c r="I272" s="27"/>
      <c r="J272" s="27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5">
      <c r="D273" s="29"/>
      <c r="E273" s="29"/>
      <c r="H273" s="27"/>
      <c r="I273" s="27"/>
      <c r="J273" s="27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5">
      <c r="D274" s="29"/>
      <c r="E274" s="29"/>
      <c r="H274" s="27"/>
      <c r="I274" s="27"/>
      <c r="J274" s="27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5">
      <c r="D275" s="29"/>
      <c r="E275" s="29"/>
      <c r="H275" s="27"/>
      <c r="I275" s="27"/>
      <c r="J275" s="27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5">
      <c r="D276" s="29"/>
      <c r="E276" s="29"/>
      <c r="H276" s="27"/>
      <c r="I276" s="27"/>
      <c r="J276" s="27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5">
      <c r="D277" s="29"/>
      <c r="E277" s="29"/>
      <c r="H277" s="27"/>
      <c r="I277" s="27"/>
      <c r="J277" s="27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5">
      <c r="D278" s="29"/>
      <c r="E278" s="29"/>
      <c r="H278" s="27"/>
      <c r="I278" s="27"/>
      <c r="J278" s="27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5">
      <c r="D279" s="29"/>
      <c r="E279" s="29"/>
      <c r="H279" s="27"/>
      <c r="I279" s="27"/>
      <c r="J279" s="27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5">
      <c r="D280" s="29"/>
      <c r="E280" s="29"/>
      <c r="H280" s="27"/>
      <c r="I280" s="27"/>
      <c r="J280" s="27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5">
      <c r="D281" s="29"/>
      <c r="E281" s="29"/>
      <c r="H281" s="27"/>
      <c r="I281" s="27"/>
      <c r="J281" s="27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5">
      <c r="D282" s="29"/>
      <c r="E282" s="29"/>
      <c r="H282" s="27"/>
      <c r="I282" s="27"/>
      <c r="J282" s="27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5">
      <c r="D283" s="29"/>
      <c r="E283" s="29"/>
      <c r="H283" s="27"/>
      <c r="I283" s="27"/>
      <c r="J283" s="27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5">
      <c r="D284" s="29"/>
      <c r="E284" s="29"/>
      <c r="H284" s="27"/>
      <c r="I284" s="27"/>
      <c r="J284" s="27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5">
      <c r="D285" s="29"/>
      <c r="E285" s="29"/>
      <c r="H285" s="27"/>
      <c r="I285" s="27"/>
      <c r="J285" s="27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5">
      <c r="D286" s="29"/>
      <c r="E286" s="29"/>
      <c r="H286" s="27"/>
      <c r="I286" s="27"/>
      <c r="J286" s="27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5">
      <c r="D287" s="29"/>
      <c r="E287" s="29"/>
      <c r="H287" s="27"/>
      <c r="I287" s="27"/>
      <c r="J287" s="27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5">
      <c r="D288" s="29"/>
      <c r="E288" s="29"/>
      <c r="H288" s="27"/>
      <c r="I288" s="27"/>
      <c r="J288" s="27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5">
      <c r="D289" s="29"/>
      <c r="E289" s="29"/>
      <c r="H289" s="27"/>
      <c r="I289" s="27"/>
      <c r="J289" s="27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5">
      <c r="D290" s="29"/>
      <c r="E290" s="29"/>
      <c r="H290" s="27"/>
      <c r="I290" s="27"/>
      <c r="J290" s="27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5">
      <c r="D291" s="29"/>
      <c r="E291" s="29"/>
      <c r="H291" s="27"/>
      <c r="I291" s="27"/>
      <c r="J291" s="27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5">
      <c r="D292" s="29"/>
      <c r="E292" s="29"/>
      <c r="H292" s="27"/>
      <c r="I292" s="27"/>
      <c r="J292" s="27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5">
      <c r="D293" s="29"/>
      <c r="E293" s="29"/>
      <c r="H293" s="27"/>
      <c r="I293" s="27"/>
      <c r="J293" s="27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5">
      <c r="D294" s="29"/>
      <c r="E294" s="29"/>
      <c r="H294" s="27"/>
      <c r="I294" s="27"/>
      <c r="J294" s="27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5">
      <c r="D295" s="29"/>
      <c r="E295" s="29"/>
      <c r="H295" s="27"/>
      <c r="I295" s="27"/>
      <c r="J295" s="27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5">
      <c r="D296" s="29"/>
      <c r="E296" s="29"/>
      <c r="H296" s="27"/>
      <c r="I296" s="27"/>
      <c r="J296" s="27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5">
      <c r="D297" s="29"/>
      <c r="E297" s="29"/>
      <c r="H297" s="27"/>
      <c r="I297" s="27"/>
      <c r="J297" s="27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5">
      <c r="D298" s="29"/>
      <c r="E298" s="29"/>
      <c r="H298" s="27"/>
      <c r="I298" s="27"/>
      <c r="J298" s="27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5">
      <c r="D299" s="29"/>
      <c r="E299" s="29"/>
      <c r="H299" s="27"/>
      <c r="I299" s="27"/>
      <c r="J299" s="27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5">
      <c r="D300" s="29"/>
      <c r="E300" s="29"/>
      <c r="H300" s="27"/>
      <c r="I300" s="27"/>
      <c r="J300" s="27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5">
      <c r="D301" s="29"/>
      <c r="E301" s="29"/>
      <c r="H301" s="27"/>
      <c r="I301" s="27"/>
      <c r="J301" s="27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5">
      <c r="D302" s="29"/>
      <c r="E302" s="29"/>
      <c r="H302" s="27"/>
      <c r="I302" s="27"/>
      <c r="J302" s="27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5">
      <c r="D303" s="29"/>
      <c r="E303" s="29"/>
      <c r="H303" s="27"/>
      <c r="I303" s="27"/>
      <c r="J303" s="27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5">
      <c r="D304" s="29"/>
      <c r="E304" s="29"/>
      <c r="H304" s="27"/>
      <c r="I304" s="27"/>
      <c r="J304" s="27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5">
      <c r="D305" s="29"/>
      <c r="E305" s="29"/>
      <c r="H305" s="27"/>
      <c r="I305" s="27"/>
      <c r="J305" s="27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5">
      <c r="D306" s="29"/>
      <c r="E306" s="29"/>
      <c r="H306" s="27"/>
      <c r="I306" s="27"/>
      <c r="J306" s="27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5">
      <c r="D307" s="29"/>
      <c r="E307" s="29"/>
      <c r="H307" s="27"/>
      <c r="I307" s="27"/>
      <c r="J307" s="27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5">
      <c r="D308" s="29"/>
      <c r="E308" s="29"/>
      <c r="H308" s="27"/>
      <c r="I308" s="27"/>
      <c r="J308" s="27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5">
      <c r="D309" s="29"/>
      <c r="E309" s="29"/>
      <c r="H309" s="27"/>
      <c r="I309" s="27"/>
      <c r="J309" s="27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5">
      <c r="D310" s="29"/>
      <c r="E310" s="29"/>
      <c r="H310" s="27"/>
      <c r="I310" s="27"/>
      <c r="J310" s="27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5">
      <c r="D311" s="29"/>
      <c r="E311" s="29"/>
      <c r="H311" s="27"/>
      <c r="I311" s="27"/>
      <c r="J311" s="27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5">
      <c r="D312" s="29"/>
      <c r="E312" s="29"/>
      <c r="H312" s="27"/>
      <c r="I312" s="27"/>
      <c r="J312" s="27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5">
      <c r="D313" s="29"/>
      <c r="E313" s="29"/>
      <c r="H313" s="27"/>
      <c r="I313" s="27"/>
      <c r="J313" s="27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5">
      <c r="D314" s="29"/>
      <c r="E314" s="29"/>
      <c r="H314" s="27"/>
      <c r="I314" s="27"/>
      <c r="J314" s="27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5">
      <c r="D315" s="29"/>
      <c r="E315" s="29"/>
      <c r="H315" s="27"/>
      <c r="I315" s="27"/>
      <c r="J315" s="27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5">
      <c r="D316" s="29"/>
      <c r="E316" s="29"/>
      <c r="H316" s="27"/>
      <c r="I316" s="27"/>
      <c r="J316" s="27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5">
      <c r="D317" s="29"/>
      <c r="E317" s="29"/>
      <c r="H317" s="27"/>
      <c r="I317" s="27"/>
      <c r="J317" s="27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5">
      <c r="D318" s="29"/>
      <c r="E318" s="29"/>
      <c r="H318" s="27"/>
      <c r="I318" s="27"/>
      <c r="J318" s="27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5">
      <c r="D319" s="29"/>
      <c r="E319" s="29"/>
      <c r="H319" s="27"/>
      <c r="I319" s="27"/>
      <c r="J319" s="27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5">
      <c r="D320" s="29"/>
      <c r="E320" s="29"/>
      <c r="H320" s="27"/>
      <c r="I320" s="27"/>
      <c r="J320" s="27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5">
      <c r="D321" s="29"/>
      <c r="E321" s="29"/>
      <c r="H321" s="27"/>
      <c r="I321" s="27"/>
      <c r="J321" s="27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5">
      <c r="D322" s="29"/>
      <c r="E322" s="29"/>
      <c r="H322" s="27"/>
      <c r="I322" s="27"/>
      <c r="J322" s="27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5">
      <c r="D323" s="29"/>
      <c r="E323" s="29"/>
      <c r="H323" s="27"/>
      <c r="I323" s="27"/>
      <c r="J323" s="27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5">
      <c r="D324" s="29"/>
      <c r="E324" s="29"/>
      <c r="H324" s="27"/>
      <c r="I324" s="27"/>
      <c r="J324" s="27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5">
      <c r="D325" s="29"/>
      <c r="E325" s="29"/>
      <c r="H325" s="27"/>
      <c r="I325" s="27"/>
      <c r="J325" s="27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5">
      <c r="D326" s="29"/>
      <c r="E326" s="29"/>
      <c r="H326" s="27"/>
      <c r="I326" s="27"/>
      <c r="J326" s="27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5">
      <c r="D327" s="29"/>
      <c r="E327" s="29"/>
      <c r="H327" s="27"/>
      <c r="I327" s="27"/>
      <c r="J327" s="27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5">
      <c r="D328" s="29"/>
      <c r="E328" s="29"/>
      <c r="H328" s="27"/>
      <c r="I328" s="27"/>
      <c r="J328" s="27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5">
      <c r="D329" s="29"/>
      <c r="E329" s="29"/>
      <c r="H329" s="27"/>
      <c r="I329" s="27"/>
      <c r="J329" s="27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5">
      <c r="D330" s="29"/>
      <c r="E330" s="29"/>
      <c r="H330" s="27"/>
      <c r="I330" s="27"/>
      <c r="J330" s="27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5">
      <c r="D331" s="29"/>
      <c r="E331" s="29"/>
      <c r="H331" s="27"/>
      <c r="I331" s="27"/>
      <c r="J331" s="27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5">
      <c r="D332" s="29"/>
      <c r="E332" s="29"/>
      <c r="H332" s="27"/>
      <c r="I332" s="27"/>
      <c r="J332" s="27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5">
      <c r="D333" s="29"/>
      <c r="E333" s="29"/>
      <c r="H333" s="27"/>
      <c r="I333" s="27"/>
      <c r="J333" s="27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5">
      <c r="D334" s="29"/>
      <c r="E334" s="29"/>
      <c r="H334" s="27"/>
      <c r="I334" s="27"/>
      <c r="J334" s="27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5">
      <c r="D335" s="29"/>
      <c r="E335" s="29"/>
      <c r="H335" s="27"/>
      <c r="I335" s="27"/>
      <c r="J335" s="27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5">
      <c r="D336" s="29"/>
      <c r="E336" s="29"/>
      <c r="H336" s="27"/>
      <c r="I336" s="27"/>
      <c r="J336" s="27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5">
      <c r="D337" s="29"/>
      <c r="E337" s="29"/>
      <c r="H337" s="27"/>
      <c r="I337" s="27"/>
      <c r="J337" s="27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5">
      <c r="D338" s="29"/>
      <c r="E338" s="29"/>
      <c r="H338" s="27"/>
      <c r="I338" s="27"/>
      <c r="J338" s="27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5">
      <c r="D339" s="29"/>
      <c r="E339" s="29"/>
      <c r="H339" s="27"/>
      <c r="I339" s="27"/>
      <c r="J339" s="27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5">
      <c r="D340" s="29"/>
      <c r="E340" s="29"/>
      <c r="H340" s="27"/>
      <c r="I340" s="27"/>
      <c r="J340" s="27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5">
      <c r="D341" s="29"/>
      <c r="E341" s="29"/>
      <c r="H341" s="27"/>
      <c r="I341" s="27"/>
      <c r="J341" s="27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5">
      <c r="D342" s="29"/>
      <c r="E342" s="29"/>
      <c r="H342" s="27"/>
      <c r="I342" s="27"/>
      <c r="J342" s="27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5">
      <c r="D343" s="29"/>
      <c r="E343" s="29"/>
      <c r="H343" s="27"/>
      <c r="I343" s="27"/>
      <c r="J343" s="27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5">
      <c r="D344" s="29"/>
      <c r="E344" s="29"/>
      <c r="H344" s="27"/>
      <c r="I344" s="27"/>
      <c r="J344" s="27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5">
      <c r="D345" s="29"/>
      <c r="E345" s="29"/>
      <c r="H345" s="27"/>
      <c r="I345" s="27"/>
      <c r="J345" s="27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5">
      <c r="D346" s="29"/>
      <c r="E346" s="29"/>
      <c r="H346" s="27"/>
      <c r="I346" s="27"/>
      <c r="J346" s="27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5">
      <c r="D347" s="29"/>
      <c r="E347" s="29"/>
      <c r="H347" s="27"/>
      <c r="I347" s="27"/>
      <c r="J347" s="27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5">
      <c r="D348" s="29"/>
      <c r="E348" s="29"/>
      <c r="H348" s="27"/>
      <c r="I348" s="27"/>
      <c r="J348" s="27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5">
      <c r="D349" s="29"/>
      <c r="E349" s="29"/>
      <c r="H349" s="27"/>
      <c r="I349" s="27"/>
      <c r="J349" s="27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5">
      <c r="D350" s="29"/>
      <c r="E350" s="29"/>
      <c r="H350" s="27"/>
      <c r="I350" s="27"/>
      <c r="J350" s="27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5">
      <c r="D351" s="29"/>
      <c r="E351" s="29"/>
      <c r="H351" s="27"/>
      <c r="I351" s="27"/>
      <c r="J351" s="27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5">
      <c r="D352" s="29"/>
      <c r="E352" s="29"/>
      <c r="H352" s="27"/>
      <c r="I352" s="27"/>
      <c r="J352" s="27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5">
      <c r="D353" s="29"/>
      <c r="E353" s="29"/>
      <c r="H353" s="27"/>
      <c r="I353" s="27"/>
      <c r="J353" s="27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5">
      <c r="D354" s="29"/>
      <c r="E354" s="29"/>
      <c r="H354" s="27"/>
      <c r="I354" s="27"/>
      <c r="J354" s="27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5">
      <c r="D355" s="29"/>
      <c r="E355" s="29"/>
      <c r="H355" s="27"/>
      <c r="I355" s="27"/>
      <c r="J355" s="27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5">
      <c r="D356" s="29"/>
      <c r="E356" s="29"/>
      <c r="H356" s="27"/>
      <c r="I356" s="27"/>
      <c r="J356" s="27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5">
      <c r="D357" s="29"/>
      <c r="E357" s="29"/>
      <c r="H357" s="27"/>
      <c r="I357" s="27"/>
      <c r="J357" s="27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5">
      <c r="D358" s="29"/>
      <c r="E358" s="29"/>
      <c r="H358" s="27"/>
      <c r="I358" s="27"/>
      <c r="J358" s="27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5">
      <c r="D359" s="29"/>
      <c r="E359" s="29"/>
      <c r="H359" s="27"/>
      <c r="I359" s="27"/>
      <c r="J359" s="27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5">
      <c r="D360" s="29"/>
      <c r="E360" s="29"/>
      <c r="H360" s="27"/>
      <c r="I360" s="27"/>
      <c r="J360" s="27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5">
      <c r="D361" s="29"/>
      <c r="E361" s="29"/>
      <c r="H361" s="27"/>
      <c r="I361" s="27"/>
      <c r="J361" s="27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5">
      <c r="D362" s="29"/>
      <c r="E362" s="29"/>
      <c r="H362" s="27"/>
      <c r="I362" s="27"/>
      <c r="J362" s="27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5">
      <c r="D363" s="29"/>
      <c r="E363" s="29"/>
      <c r="H363" s="27"/>
      <c r="I363" s="27"/>
      <c r="J363" s="27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5">
      <c r="D364" s="29"/>
      <c r="E364" s="29"/>
      <c r="H364" s="27"/>
      <c r="I364" s="27"/>
      <c r="J364" s="27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5">
      <c r="D365" s="29"/>
      <c r="E365" s="29"/>
      <c r="H365" s="27"/>
      <c r="I365" s="27"/>
      <c r="J365" s="27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5">
      <c r="D366" s="29"/>
      <c r="E366" s="29"/>
      <c r="H366" s="27"/>
      <c r="I366" s="27"/>
      <c r="J366" s="27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5">
      <c r="D367" s="29"/>
      <c r="E367" s="29"/>
      <c r="H367" s="27"/>
      <c r="I367" s="27"/>
      <c r="J367" s="27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5">
      <c r="D368" s="29"/>
      <c r="E368" s="29"/>
      <c r="H368" s="27"/>
      <c r="I368" s="27"/>
      <c r="J368" s="27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5">
      <c r="D369" s="29"/>
      <c r="E369" s="29"/>
      <c r="H369" s="27"/>
      <c r="I369" s="27"/>
      <c r="J369" s="27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5">
      <c r="D370" s="29"/>
      <c r="E370" s="29"/>
      <c r="H370" s="27"/>
      <c r="I370" s="27"/>
      <c r="J370" s="27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5">
      <c r="D371" s="29"/>
      <c r="E371" s="29"/>
      <c r="H371" s="27"/>
      <c r="I371" s="27"/>
      <c r="J371" s="27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5">
      <c r="D372" s="29"/>
      <c r="E372" s="29"/>
      <c r="H372" s="27"/>
      <c r="I372" s="27"/>
      <c r="J372" s="27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5">
      <c r="D373" s="29"/>
      <c r="E373" s="29"/>
      <c r="H373" s="27"/>
      <c r="I373" s="27"/>
      <c r="J373" s="27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5">
      <c r="D374" s="29"/>
      <c r="E374" s="29"/>
      <c r="H374" s="27"/>
      <c r="I374" s="27"/>
      <c r="J374" s="27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5">
      <c r="D375" s="29"/>
      <c r="E375" s="29"/>
      <c r="H375" s="27"/>
      <c r="I375" s="27"/>
      <c r="J375" s="27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5">
      <c r="D376" s="29"/>
      <c r="E376" s="29"/>
      <c r="H376" s="27"/>
      <c r="I376" s="27"/>
      <c r="J376" s="27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5">
      <c r="D377" s="29"/>
      <c r="E377" s="29"/>
      <c r="H377" s="27"/>
      <c r="I377" s="27"/>
      <c r="J377" s="27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5">
      <c r="D378" s="29"/>
      <c r="E378" s="29"/>
      <c r="H378" s="27"/>
      <c r="I378" s="27"/>
      <c r="J378" s="27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5">
      <c r="D379" s="29"/>
      <c r="E379" s="29"/>
      <c r="H379" s="27"/>
      <c r="I379" s="27"/>
      <c r="J379" s="27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5">
      <c r="D380" s="29"/>
      <c r="E380" s="29"/>
      <c r="H380" s="27"/>
      <c r="I380" s="27"/>
      <c r="J380" s="27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5">
      <c r="D381" s="29"/>
      <c r="E381" s="29"/>
      <c r="H381" s="27"/>
      <c r="I381" s="27"/>
      <c r="J381" s="27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5">
      <c r="D382" s="29"/>
      <c r="E382" s="29"/>
      <c r="H382" s="27"/>
      <c r="I382" s="27"/>
      <c r="J382" s="27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5">
      <c r="D383" s="29"/>
      <c r="E383" s="29"/>
      <c r="H383" s="27"/>
      <c r="I383" s="27"/>
      <c r="J383" s="27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5">
      <c r="D384" s="29"/>
      <c r="E384" s="29"/>
      <c r="H384" s="27"/>
      <c r="I384" s="27"/>
      <c r="J384" s="27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5">
      <c r="D385" s="29"/>
      <c r="E385" s="29"/>
      <c r="H385" s="27"/>
      <c r="I385" s="27"/>
      <c r="J385" s="27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5">
      <c r="D386" s="29"/>
      <c r="E386" s="29"/>
      <c r="H386" s="27"/>
      <c r="I386" s="27"/>
      <c r="J386" s="27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5">
      <c r="D387" s="29"/>
      <c r="E387" s="29"/>
      <c r="H387" s="27"/>
      <c r="I387" s="27"/>
      <c r="J387" s="27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5">
      <c r="D388" s="29"/>
      <c r="E388" s="29"/>
      <c r="H388" s="27"/>
      <c r="I388" s="27"/>
      <c r="J388" s="27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5">
      <c r="D389" s="29"/>
      <c r="E389" s="29"/>
      <c r="H389" s="27"/>
      <c r="I389" s="27"/>
      <c r="J389" s="27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5">
      <c r="D390" s="29"/>
      <c r="E390" s="29"/>
      <c r="H390" s="27"/>
      <c r="I390" s="27"/>
      <c r="J390" s="27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5">
      <c r="D391" s="29"/>
      <c r="E391" s="29"/>
      <c r="H391" s="27"/>
      <c r="I391" s="27"/>
      <c r="J391" s="27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5">
      <c r="D392" s="29"/>
      <c r="E392" s="29"/>
      <c r="H392" s="27"/>
      <c r="I392" s="27"/>
      <c r="J392" s="27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5">
      <c r="D393" s="29"/>
      <c r="E393" s="29"/>
      <c r="H393" s="27"/>
      <c r="I393" s="27"/>
      <c r="J393" s="27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5">
      <c r="D394" s="29"/>
      <c r="E394" s="29"/>
      <c r="H394" s="27"/>
      <c r="I394" s="27"/>
      <c r="J394" s="27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5">
      <c r="D395" s="29"/>
      <c r="E395" s="29"/>
      <c r="H395" s="27"/>
      <c r="I395" s="27"/>
      <c r="J395" s="27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5">
      <c r="D396" s="29"/>
      <c r="E396" s="29"/>
      <c r="H396" s="27"/>
      <c r="I396" s="27"/>
      <c r="J396" s="27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5">
      <c r="D397" s="29"/>
      <c r="E397" s="29"/>
      <c r="H397" s="27"/>
      <c r="I397" s="27"/>
      <c r="J397" s="27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5">
      <c r="D398" s="29"/>
      <c r="E398" s="29"/>
      <c r="H398" s="27"/>
      <c r="I398" s="27"/>
      <c r="J398" s="27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5">
      <c r="D399" s="29"/>
      <c r="E399" s="29"/>
      <c r="H399" s="27"/>
      <c r="I399" s="27"/>
      <c r="J399" s="27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5">
      <c r="D400" s="29"/>
      <c r="E400" s="29"/>
      <c r="H400" s="27"/>
      <c r="I400" s="27"/>
      <c r="J400" s="27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5">
      <c r="D401" s="29"/>
      <c r="E401" s="29"/>
      <c r="H401" s="27"/>
      <c r="I401" s="27"/>
      <c r="J401" s="27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5">
      <c r="D402" s="29"/>
      <c r="E402" s="29"/>
      <c r="H402" s="27"/>
      <c r="I402" s="27"/>
      <c r="J402" s="27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5">
      <c r="D403" s="29"/>
      <c r="E403" s="29"/>
      <c r="H403" s="27"/>
      <c r="I403" s="27"/>
      <c r="J403" s="27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5">
      <c r="D404" s="29"/>
      <c r="E404" s="29"/>
      <c r="H404" s="27"/>
      <c r="I404" s="27"/>
      <c r="J404" s="27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5">
      <c r="D405" s="29"/>
      <c r="E405" s="29"/>
      <c r="H405" s="27"/>
      <c r="I405" s="27"/>
      <c r="J405" s="27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5">
      <c r="D406" s="29"/>
      <c r="E406" s="29"/>
      <c r="H406" s="27"/>
      <c r="I406" s="27"/>
      <c r="J406" s="27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5">
      <c r="D407" s="29"/>
      <c r="E407" s="29"/>
      <c r="H407" s="27"/>
      <c r="I407" s="27"/>
      <c r="J407" s="27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5">
      <c r="D408" s="29"/>
      <c r="E408" s="29"/>
      <c r="H408" s="27"/>
      <c r="I408" s="27"/>
      <c r="J408" s="27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5">
      <c r="D409" s="29"/>
      <c r="E409" s="29"/>
      <c r="H409" s="27"/>
      <c r="I409" s="27"/>
      <c r="J409" s="27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5">
      <c r="D410" s="29"/>
      <c r="E410" s="29"/>
      <c r="H410" s="27"/>
      <c r="I410" s="27"/>
      <c r="J410" s="27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5">
      <c r="D411" s="29"/>
      <c r="E411" s="29"/>
      <c r="H411" s="27"/>
      <c r="I411" s="27"/>
      <c r="J411" s="27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5">
      <c r="D412" s="29"/>
      <c r="E412" s="29"/>
      <c r="H412" s="27"/>
      <c r="I412" s="27"/>
      <c r="J412" s="27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5">
      <c r="D413" s="29"/>
      <c r="E413" s="29"/>
      <c r="H413" s="27"/>
      <c r="I413" s="27"/>
      <c r="J413" s="27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5">
      <c r="D414" s="29"/>
      <c r="E414" s="29"/>
      <c r="H414" s="27"/>
      <c r="I414" s="27"/>
      <c r="J414" s="27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5">
      <c r="D415" s="29"/>
      <c r="E415" s="29"/>
      <c r="H415" s="27"/>
      <c r="I415" s="27"/>
      <c r="J415" s="27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5">
      <c r="D416" s="29"/>
      <c r="E416" s="29"/>
      <c r="H416" s="27"/>
      <c r="I416" s="27"/>
      <c r="J416" s="27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5">
      <c r="D417" s="29"/>
      <c r="E417" s="29"/>
      <c r="H417" s="27"/>
      <c r="I417" s="27"/>
      <c r="J417" s="27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5">
      <c r="D418" s="29"/>
      <c r="E418" s="29"/>
      <c r="H418" s="27"/>
      <c r="I418" s="27"/>
      <c r="J418" s="27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5">
      <c r="D419" s="29"/>
      <c r="E419" s="29"/>
      <c r="H419" s="27"/>
      <c r="I419" s="27"/>
      <c r="J419" s="27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5">
      <c r="D420" s="29"/>
      <c r="E420" s="29"/>
      <c r="H420" s="27"/>
      <c r="I420" s="27"/>
      <c r="J420" s="27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5">
      <c r="D421" s="29"/>
      <c r="E421" s="29"/>
      <c r="H421" s="27"/>
      <c r="I421" s="27"/>
      <c r="J421" s="27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5">
      <c r="D422" s="29"/>
      <c r="E422" s="29"/>
      <c r="H422" s="27"/>
      <c r="I422" s="27"/>
      <c r="J422" s="27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5">
      <c r="D423" s="29"/>
      <c r="E423" s="29"/>
      <c r="H423" s="27"/>
      <c r="I423" s="27"/>
      <c r="J423" s="27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5">
      <c r="D424" s="29"/>
      <c r="E424" s="29"/>
      <c r="H424" s="27"/>
      <c r="I424" s="27"/>
      <c r="J424" s="27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5">
      <c r="D425" s="29"/>
      <c r="E425" s="29"/>
      <c r="H425" s="27"/>
      <c r="I425" s="27"/>
      <c r="J425" s="27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5">
      <c r="D426" s="29"/>
      <c r="E426" s="29"/>
      <c r="H426" s="27"/>
      <c r="I426" s="27"/>
      <c r="J426" s="27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5">
      <c r="D427" s="29"/>
      <c r="E427" s="29"/>
      <c r="H427" s="27"/>
      <c r="I427" s="27"/>
      <c r="J427" s="27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5">
      <c r="D428" s="29"/>
      <c r="E428" s="29"/>
      <c r="H428" s="27"/>
      <c r="I428" s="27"/>
      <c r="J428" s="27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5">
      <c r="D429" s="29"/>
      <c r="E429" s="29"/>
      <c r="H429" s="27"/>
      <c r="I429" s="27"/>
      <c r="J429" s="27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5">
      <c r="D430" s="29"/>
      <c r="E430" s="29"/>
      <c r="H430" s="27"/>
      <c r="I430" s="27"/>
      <c r="J430" s="27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5">
      <c r="D431" s="29"/>
      <c r="E431" s="29"/>
      <c r="H431" s="27"/>
      <c r="I431" s="27"/>
      <c r="J431" s="27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5">
      <c r="D432" s="29"/>
      <c r="E432" s="29"/>
      <c r="H432" s="27"/>
      <c r="I432" s="27"/>
      <c r="J432" s="27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5">
      <c r="D433" s="29"/>
      <c r="E433" s="29"/>
      <c r="H433" s="27"/>
      <c r="I433" s="27"/>
      <c r="J433" s="27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5">
      <c r="D434" s="29"/>
      <c r="E434" s="29"/>
      <c r="H434" s="27"/>
      <c r="I434" s="27"/>
      <c r="J434" s="27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5">
      <c r="D435" s="29"/>
      <c r="E435" s="29"/>
      <c r="H435" s="27"/>
      <c r="I435" s="27"/>
      <c r="J435" s="27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5">
      <c r="D436" s="29"/>
      <c r="E436" s="29"/>
      <c r="H436" s="27"/>
      <c r="I436" s="27"/>
      <c r="J436" s="27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5">
      <c r="D437" s="29"/>
      <c r="E437" s="29"/>
      <c r="H437" s="27"/>
      <c r="I437" s="27"/>
      <c r="J437" s="27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5">
      <c r="D438" s="29"/>
      <c r="E438" s="29"/>
      <c r="H438" s="27"/>
      <c r="I438" s="27"/>
      <c r="J438" s="27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5">
      <c r="D439" s="29"/>
      <c r="E439" s="29"/>
      <c r="H439" s="27"/>
      <c r="I439" s="27"/>
      <c r="J439" s="27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5">
      <c r="D440" s="29"/>
      <c r="E440" s="29"/>
      <c r="H440" s="27"/>
      <c r="I440" s="27"/>
      <c r="J440" s="27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5">
      <c r="D441" s="29"/>
      <c r="E441" s="29"/>
      <c r="H441" s="27"/>
      <c r="I441" s="27"/>
      <c r="J441" s="27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5">
      <c r="D442" s="29"/>
      <c r="E442" s="29"/>
      <c r="H442" s="27"/>
      <c r="I442" s="27"/>
      <c r="J442" s="27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5">
      <c r="D443" s="29"/>
      <c r="E443" s="29"/>
      <c r="H443" s="27"/>
      <c r="I443" s="27"/>
      <c r="J443" s="27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5">
      <c r="D444" s="29"/>
      <c r="E444" s="29"/>
      <c r="H444" s="27"/>
      <c r="I444" s="27"/>
      <c r="J444" s="27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5">
      <c r="D445" s="29"/>
      <c r="E445" s="29"/>
      <c r="H445" s="27"/>
      <c r="I445" s="27"/>
      <c r="J445" s="27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5">
      <c r="D446" s="29"/>
      <c r="E446" s="29"/>
      <c r="H446" s="27"/>
      <c r="I446" s="27"/>
      <c r="J446" s="27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5">
      <c r="D447" s="29"/>
      <c r="E447" s="29"/>
      <c r="H447" s="27"/>
      <c r="I447" s="27"/>
      <c r="J447" s="27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5">
      <c r="D448" s="29"/>
      <c r="E448" s="29"/>
      <c r="H448" s="27"/>
      <c r="I448" s="27"/>
      <c r="J448" s="27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5">
      <c r="D449" s="29"/>
      <c r="E449" s="29"/>
      <c r="H449" s="27"/>
      <c r="I449" s="27"/>
      <c r="J449" s="27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5">
      <c r="D450" s="29"/>
      <c r="E450" s="29"/>
      <c r="H450" s="27"/>
      <c r="I450" s="27"/>
      <c r="J450" s="27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5">
      <c r="D451" s="29"/>
      <c r="E451" s="29"/>
      <c r="H451" s="27"/>
      <c r="I451" s="27"/>
      <c r="J451" s="27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5">
      <c r="D452" s="29"/>
      <c r="E452" s="29"/>
      <c r="H452" s="27"/>
      <c r="I452" s="27"/>
      <c r="J452" s="27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5">
      <c r="D453" s="29"/>
      <c r="E453" s="29"/>
      <c r="H453" s="27"/>
      <c r="I453" s="27"/>
      <c r="J453" s="27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5">
      <c r="D454" s="29"/>
      <c r="E454" s="29"/>
      <c r="H454" s="27"/>
      <c r="I454" s="27"/>
      <c r="J454" s="27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5">
      <c r="D455" s="29"/>
      <c r="E455" s="29"/>
      <c r="H455" s="27"/>
      <c r="I455" s="27"/>
      <c r="J455" s="27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5">
      <c r="D456" s="29"/>
      <c r="E456" s="29"/>
      <c r="H456" s="27"/>
      <c r="I456" s="27"/>
      <c r="J456" s="27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5">
      <c r="D457" s="29"/>
      <c r="E457" s="29"/>
      <c r="H457" s="27"/>
      <c r="I457" s="27"/>
      <c r="J457" s="27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5">
      <c r="D458" s="29"/>
      <c r="E458" s="29"/>
      <c r="H458" s="27"/>
      <c r="I458" s="27"/>
      <c r="J458" s="27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5">
      <c r="D459" s="29"/>
      <c r="E459" s="29"/>
      <c r="H459" s="27"/>
      <c r="I459" s="27"/>
      <c r="J459" s="27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5">
      <c r="D460" s="29"/>
      <c r="E460" s="29"/>
      <c r="H460" s="27"/>
      <c r="I460" s="27"/>
      <c r="J460" s="27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5">
      <c r="D461" s="29"/>
      <c r="E461" s="29"/>
      <c r="H461" s="27"/>
      <c r="I461" s="27"/>
      <c r="J461" s="27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5">
      <c r="D462" s="29"/>
      <c r="E462" s="29"/>
      <c r="H462" s="27"/>
      <c r="I462" s="27"/>
      <c r="J462" s="27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5">
      <c r="D463" s="29"/>
      <c r="E463" s="29"/>
      <c r="H463" s="27"/>
      <c r="I463" s="27"/>
      <c r="J463" s="27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5">
      <c r="D464" s="29"/>
      <c r="E464" s="29"/>
      <c r="H464" s="27"/>
      <c r="I464" s="27"/>
      <c r="J464" s="27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5">
      <c r="D465" s="29"/>
      <c r="E465" s="29"/>
      <c r="H465" s="27"/>
      <c r="I465" s="27"/>
      <c r="J465" s="27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5">
      <c r="D466" s="29"/>
      <c r="E466" s="29"/>
      <c r="H466" s="27"/>
      <c r="I466" s="27"/>
      <c r="J466" s="27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5">
      <c r="D467" s="29"/>
      <c r="E467" s="29"/>
      <c r="H467" s="27"/>
      <c r="I467" s="27"/>
      <c r="J467" s="27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5">
      <c r="D468" s="29"/>
      <c r="E468" s="29"/>
      <c r="H468" s="27"/>
      <c r="I468" s="27"/>
      <c r="J468" s="27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5">
      <c r="D469" s="29"/>
      <c r="E469" s="29"/>
      <c r="H469" s="27"/>
      <c r="I469" s="27"/>
      <c r="J469" s="27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5">
      <c r="D470" s="29"/>
      <c r="E470" s="29"/>
      <c r="H470" s="27"/>
      <c r="I470" s="27"/>
      <c r="J470" s="27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5">
      <c r="D471" s="29"/>
      <c r="E471" s="29"/>
      <c r="H471" s="27"/>
      <c r="I471" s="27"/>
      <c r="J471" s="27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5">
      <c r="D472" s="29"/>
      <c r="E472" s="29"/>
      <c r="H472" s="27"/>
      <c r="I472" s="27"/>
      <c r="J472" s="27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5">
      <c r="D473" s="29"/>
      <c r="E473" s="29"/>
      <c r="H473" s="27"/>
      <c r="I473" s="27"/>
      <c r="J473" s="27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5">
      <c r="D474" s="29"/>
      <c r="E474" s="29"/>
      <c r="H474" s="27"/>
      <c r="I474" s="27"/>
      <c r="J474" s="27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5">
      <c r="D475" s="29"/>
      <c r="E475" s="29"/>
      <c r="H475" s="27"/>
      <c r="I475" s="27"/>
      <c r="J475" s="27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5">
      <c r="D476" s="29"/>
      <c r="E476" s="29"/>
      <c r="H476" s="27"/>
      <c r="I476" s="27"/>
      <c r="J476" s="27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5">
      <c r="D477" s="29"/>
      <c r="E477" s="29"/>
      <c r="H477" s="27"/>
      <c r="I477" s="27"/>
      <c r="J477" s="27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5">
      <c r="D478" s="29"/>
      <c r="E478" s="29"/>
      <c r="H478" s="27"/>
      <c r="I478" s="27"/>
      <c r="J478" s="27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5">
      <c r="D479" s="29"/>
      <c r="E479" s="29"/>
      <c r="H479" s="27"/>
      <c r="I479" s="27"/>
      <c r="J479" s="27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5">
      <c r="D480" s="29"/>
      <c r="E480" s="29"/>
      <c r="H480" s="27"/>
      <c r="I480" s="27"/>
      <c r="J480" s="27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5">
      <c r="D481" s="29"/>
      <c r="E481" s="29"/>
      <c r="H481" s="27"/>
      <c r="I481" s="27"/>
      <c r="J481" s="27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5">
      <c r="D482" s="29"/>
      <c r="E482" s="29"/>
      <c r="H482" s="27"/>
      <c r="I482" s="27"/>
      <c r="J482" s="27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5">
      <c r="D483" s="29"/>
      <c r="E483" s="29"/>
      <c r="H483" s="27"/>
      <c r="I483" s="27"/>
      <c r="J483" s="27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5">
      <c r="D484" s="29"/>
      <c r="E484" s="29"/>
      <c r="H484" s="27"/>
      <c r="I484" s="27"/>
      <c r="J484" s="27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5">
      <c r="D485" s="29"/>
      <c r="E485" s="29"/>
      <c r="H485" s="27"/>
      <c r="I485" s="27"/>
      <c r="J485" s="27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5">
      <c r="D486" s="29"/>
      <c r="E486" s="29"/>
      <c r="H486" s="27"/>
      <c r="I486" s="27"/>
      <c r="J486" s="27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5">
      <c r="D487" s="29"/>
      <c r="E487" s="29"/>
      <c r="H487" s="27"/>
      <c r="I487" s="27"/>
      <c r="J487" s="27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5">
      <c r="D488" s="29"/>
      <c r="E488" s="29"/>
      <c r="H488" s="27"/>
      <c r="I488" s="27"/>
      <c r="J488" s="27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5">
      <c r="D489" s="29"/>
      <c r="E489" s="29"/>
      <c r="H489" s="27"/>
      <c r="I489" s="27"/>
      <c r="J489" s="27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5">
      <c r="D490" s="29"/>
      <c r="E490" s="29"/>
      <c r="H490" s="27"/>
      <c r="I490" s="27"/>
      <c r="J490" s="27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5">
      <c r="D491" s="29"/>
      <c r="E491" s="29"/>
      <c r="H491" s="27"/>
      <c r="I491" s="27"/>
      <c r="J491" s="27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5">
      <c r="D492" s="29"/>
      <c r="E492" s="29"/>
      <c r="H492" s="27"/>
      <c r="I492" s="27"/>
      <c r="J492" s="27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5">
      <c r="D493" s="29"/>
      <c r="E493" s="29"/>
      <c r="H493" s="27"/>
      <c r="I493" s="27"/>
      <c r="J493" s="27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5">
      <c r="D494" s="29"/>
      <c r="E494" s="29"/>
      <c r="H494" s="27"/>
      <c r="I494" s="27"/>
      <c r="J494" s="27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5">
      <c r="D495" s="29"/>
      <c r="E495" s="29"/>
      <c r="H495" s="27"/>
      <c r="I495" s="27"/>
      <c r="J495" s="27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5">
      <c r="D496" s="29"/>
      <c r="E496" s="29"/>
      <c r="H496" s="27"/>
      <c r="I496" s="27"/>
      <c r="J496" s="27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5">
      <c r="D497" s="29"/>
      <c r="E497" s="29"/>
      <c r="H497" s="27"/>
      <c r="I497" s="27"/>
      <c r="J497" s="27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5">
      <c r="D498" s="29"/>
      <c r="E498" s="29"/>
      <c r="H498" s="27"/>
      <c r="I498" s="27"/>
      <c r="J498" s="27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5">
      <c r="D499" s="29"/>
      <c r="E499" s="29"/>
      <c r="H499" s="27"/>
      <c r="I499" s="27"/>
      <c r="J499" s="27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5">
      <c r="D500" s="29"/>
      <c r="E500" s="29"/>
      <c r="H500" s="27"/>
      <c r="I500" s="27"/>
      <c r="J500" s="27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5">
      <c r="D501" s="29"/>
      <c r="E501" s="29"/>
      <c r="H501" s="27"/>
      <c r="I501" s="27"/>
      <c r="J501" s="27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5">
      <c r="D502" s="29"/>
      <c r="E502" s="29"/>
      <c r="H502" s="27"/>
      <c r="I502" s="27"/>
      <c r="J502" s="27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5">
      <c r="D503" s="29"/>
      <c r="E503" s="29"/>
      <c r="H503" s="27"/>
      <c r="I503" s="27"/>
      <c r="J503" s="27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5">
      <c r="D504" s="29"/>
      <c r="E504" s="29"/>
      <c r="H504" s="27"/>
      <c r="I504" s="27"/>
      <c r="J504" s="27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5">
      <c r="D505" s="29"/>
      <c r="E505" s="29"/>
      <c r="H505" s="27"/>
      <c r="I505" s="27"/>
      <c r="J505" s="27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5">
      <c r="D506" s="29"/>
      <c r="E506" s="29"/>
      <c r="H506" s="27"/>
      <c r="I506" s="27"/>
      <c r="J506" s="27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5">
      <c r="D507" s="29"/>
      <c r="E507" s="29"/>
      <c r="H507" s="27"/>
      <c r="I507" s="27"/>
      <c r="J507" s="27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5">
      <c r="D508" s="29"/>
      <c r="E508" s="29"/>
      <c r="H508" s="27"/>
      <c r="I508" s="27"/>
      <c r="J508" s="27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5">
      <c r="D509" s="29"/>
      <c r="E509" s="29"/>
      <c r="H509" s="27"/>
      <c r="I509" s="27"/>
      <c r="J509" s="27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5">
      <c r="D510" s="29"/>
      <c r="E510" s="29"/>
      <c r="H510" s="27"/>
      <c r="I510" s="27"/>
      <c r="J510" s="27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5">
      <c r="D511" s="29"/>
      <c r="E511" s="29"/>
      <c r="H511" s="27"/>
      <c r="I511" s="27"/>
      <c r="J511" s="27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5">
      <c r="D512" s="29"/>
      <c r="E512" s="29"/>
      <c r="H512" s="27"/>
      <c r="I512" s="27"/>
      <c r="J512" s="27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5">
      <c r="D513" s="29"/>
      <c r="E513" s="29"/>
      <c r="H513" s="27"/>
      <c r="I513" s="27"/>
      <c r="J513" s="27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5">
      <c r="D514" s="29"/>
      <c r="E514" s="29"/>
      <c r="H514" s="27"/>
      <c r="I514" s="27"/>
      <c r="J514" s="27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5">
      <c r="D515" s="29"/>
      <c r="E515" s="29"/>
      <c r="H515" s="27"/>
      <c r="I515" s="27"/>
      <c r="J515" s="27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5">
      <c r="D516" s="29"/>
      <c r="E516" s="29"/>
      <c r="H516" s="27"/>
      <c r="I516" s="27"/>
      <c r="J516" s="27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5">
      <c r="D517" s="29"/>
      <c r="E517" s="29"/>
      <c r="H517" s="27"/>
      <c r="I517" s="27"/>
      <c r="J517" s="27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5">
      <c r="D518" s="29"/>
      <c r="E518" s="29"/>
      <c r="H518" s="27"/>
      <c r="I518" s="27"/>
      <c r="J518" s="27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5">
      <c r="D519" s="29"/>
      <c r="E519" s="29"/>
      <c r="H519" s="27"/>
      <c r="I519" s="27"/>
      <c r="J519" s="27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5">
      <c r="D520" s="29"/>
      <c r="E520" s="29"/>
      <c r="H520" s="27"/>
      <c r="I520" s="27"/>
      <c r="J520" s="27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5">
      <c r="D521" s="29"/>
      <c r="E521" s="29"/>
      <c r="H521" s="27"/>
      <c r="I521" s="27"/>
      <c r="J521" s="27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5">
      <c r="D522" s="29"/>
      <c r="E522" s="29"/>
      <c r="H522" s="27"/>
      <c r="I522" s="27"/>
      <c r="J522" s="27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5">
      <c r="D523" s="29"/>
      <c r="E523" s="29"/>
      <c r="H523" s="27"/>
      <c r="I523" s="27"/>
      <c r="J523" s="27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5">
      <c r="D524" s="29"/>
      <c r="E524" s="29"/>
      <c r="H524" s="27"/>
      <c r="I524" s="27"/>
      <c r="J524" s="27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5">
      <c r="D525" s="29"/>
      <c r="E525" s="29"/>
      <c r="H525" s="27"/>
      <c r="I525" s="27"/>
      <c r="J525" s="27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5">
      <c r="D526" s="29"/>
      <c r="E526" s="29"/>
      <c r="H526" s="27"/>
      <c r="I526" s="27"/>
      <c r="J526" s="27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5">
      <c r="D527" s="29"/>
      <c r="E527" s="29"/>
      <c r="H527" s="27"/>
      <c r="I527" s="27"/>
      <c r="J527" s="27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5">
      <c r="D528" s="29"/>
      <c r="E528" s="29"/>
      <c r="H528" s="27"/>
      <c r="I528" s="27"/>
      <c r="J528" s="27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5">
      <c r="D529" s="29"/>
      <c r="E529" s="29"/>
      <c r="H529" s="27"/>
      <c r="I529" s="27"/>
      <c r="J529" s="27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5">
      <c r="D530" s="29"/>
      <c r="E530" s="29"/>
      <c r="H530" s="27"/>
      <c r="I530" s="27"/>
      <c r="J530" s="27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5">
      <c r="D531" s="29"/>
      <c r="E531" s="29"/>
      <c r="H531" s="27"/>
      <c r="I531" s="27"/>
      <c r="J531" s="27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5">
      <c r="D532" s="29"/>
      <c r="E532" s="29"/>
      <c r="H532" s="27"/>
      <c r="I532" s="27"/>
      <c r="J532" s="27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5">
      <c r="D533" s="29"/>
      <c r="E533" s="29"/>
      <c r="H533" s="27"/>
      <c r="I533" s="27"/>
      <c r="J533" s="27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5">
      <c r="D534" s="29"/>
      <c r="E534" s="29"/>
      <c r="H534" s="27"/>
      <c r="I534" s="27"/>
      <c r="J534" s="27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5">
      <c r="D535" s="29"/>
      <c r="E535" s="29"/>
      <c r="H535" s="27"/>
      <c r="I535" s="27"/>
      <c r="J535" s="27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5">
      <c r="D536" s="29"/>
      <c r="E536" s="29"/>
      <c r="H536" s="27"/>
      <c r="I536" s="27"/>
      <c r="J536" s="27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5">
      <c r="D537" s="29"/>
      <c r="E537" s="29"/>
      <c r="H537" s="27"/>
      <c r="I537" s="27"/>
      <c r="J537" s="27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5">
      <c r="D538" s="29"/>
      <c r="E538" s="29"/>
      <c r="H538" s="27"/>
      <c r="I538" s="27"/>
      <c r="J538" s="27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5">
      <c r="D539" s="29"/>
      <c r="E539" s="29"/>
      <c r="H539" s="27"/>
      <c r="I539" s="27"/>
      <c r="J539" s="27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5">
      <c r="D540" s="29"/>
      <c r="E540" s="29"/>
      <c r="H540" s="27"/>
      <c r="I540" s="27"/>
      <c r="J540" s="27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5">
      <c r="D541" s="29"/>
      <c r="E541" s="29"/>
      <c r="H541" s="27"/>
      <c r="I541" s="27"/>
      <c r="J541" s="27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5">
      <c r="D542" s="29"/>
      <c r="E542" s="29"/>
      <c r="H542" s="27"/>
      <c r="I542" s="27"/>
      <c r="J542" s="27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5">
      <c r="D543" s="29"/>
      <c r="E543" s="29"/>
      <c r="H543" s="27"/>
      <c r="I543" s="27"/>
      <c r="J543" s="27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5">
      <c r="D544" s="29"/>
      <c r="E544" s="29"/>
      <c r="H544" s="27"/>
      <c r="I544" s="27"/>
      <c r="J544" s="27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5">
      <c r="D545" s="29"/>
      <c r="E545" s="29"/>
      <c r="H545" s="27"/>
      <c r="I545" s="27"/>
      <c r="J545" s="27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5">
      <c r="D546" s="29"/>
      <c r="E546" s="29"/>
      <c r="H546" s="27"/>
      <c r="I546" s="27"/>
      <c r="J546" s="27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5">
      <c r="D547" s="29"/>
      <c r="E547" s="29"/>
      <c r="H547" s="27"/>
      <c r="I547" s="27"/>
      <c r="J547" s="27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5">
      <c r="D548" s="29"/>
      <c r="E548" s="29"/>
      <c r="H548" s="27"/>
      <c r="I548" s="27"/>
      <c r="J548" s="27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5">
      <c r="D549" s="29"/>
      <c r="E549" s="29"/>
      <c r="H549" s="27"/>
      <c r="I549" s="27"/>
      <c r="J549" s="27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5">
      <c r="D550" s="29"/>
      <c r="E550" s="29"/>
      <c r="H550" s="27"/>
      <c r="I550" s="27"/>
      <c r="J550" s="27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5">
      <c r="D551" s="29"/>
      <c r="E551" s="29"/>
      <c r="H551" s="27"/>
      <c r="I551" s="27"/>
      <c r="J551" s="27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5">
      <c r="D552" s="29"/>
      <c r="E552" s="29"/>
      <c r="H552" s="27"/>
      <c r="I552" s="27"/>
      <c r="J552" s="27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5">
      <c r="D553" s="29"/>
      <c r="E553" s="29"/>
      <c r="H553" s="27"/>
      <c r="I553" s="27"/>
      <c r="J553" s="27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5">
      <c r="D554" s="29"/>
      <c r="E554" s="29"/>
      <c r="H554" s="27"/>
      <c r="I554" s="27"/>
      <c r="J554" s="27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5">
      <c r="D555" s="29"/>
      <c r="E555" s="29"/>
      <c r="H555" s="27"/>
      <c r="I555" s="27"/>
      <c r="J555" s="27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5">
      <c r="D556" s="29"/>
      <c r="E556" s="29"/>
      <c r="H556" s="27"/>
      <c r="I556" s="27"/>
      <c r="J556" s="27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5">
      <c r="D557" s="29"/>
      <c r="E557" s="29"/>
      <c r="H557" s="27"/>
      <c r="I557" s="27"/>
      <c r="J557" s="27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5">
      <c r="D558" s="29"/>
      <c r="E558" s="29"/>
      <c r="H558" s="27"/>
      <c r="I558" s="27"/>
      <c r="J558" s="27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5">
      <c r="D559" s="29"/>
      <c r="E559" s="29"/>
      <c r="H559" s="27"/>
      <c r="I559" s="27"/>
      <c r="J559" s="27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5">
      <c r="D560" s="29"/>
      <c r="E560" s="29"/>
      <c r="H560" s="27"/>
      <c r="I560" s="27"/>
      <c r="J560" s="27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5">
      <c r="D561" s="29"/>
      <c r="E561" s="29"/>
      <c r="H561" s="27"/>
      <c r="I561" s="27"/>
      <c r="J561" s="27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5">
      <c r="D562" s="29"/>
      <c r="E562" s="29"/>
      <c r="H562" s="27"/>
      <c r="I562" s="27"/>
      <c r="J562" s="27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5">
      <c r="D563" s="29"/>
      <c r="E563" s="29"/>
      <c r="H563" s="27"/>
      <c r="I563" s="27"/>
      <c r="J563" s="27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5">
      <c r="D564" s="29"/>
      <c r="E564" s="29"/>
      <c r="H564" s="27"/>
      <c r="I564" s="27"/>
      <c r="J564" s="27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5">
      <c r="D565" s="29"/>
      <c r="E565" s="29"/>
      <c r="H565" s="27"/>
      <c r="I565" s="27"/>
      <c r="J565" s="27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5">
      <c r="D566" s="29"/>
      <c r="E566" s="29"/>
      <c r="H566" s="27"/>
      <c r="I566" s="27"/>
      <c r="J566" s="27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5">
      <c r="D567" s="29"/>
      <c r="E567" s="29"/>
      <c r="H567" s="27"/>
      <c r="I567" s="27"/>
      <c r="J567" s="27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5">
      <c r="D568" s="29"/>
      <c r="E568" s="29"/>
      <c r="H568" s="27"/>
      <c r="I568" s="27"/>
      <c r="J568" s="27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5">
      <c r="D569" s="29"/>
      <c r="E569" s="29"/>
      <c r="H569" s="27"/>
      <c r="I569" s="27"/>
      <c r="J569" s="27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5">
      <c r="D570" s="29"/>
      <c r="E570" s="29"/>
      <c r="H570" s="27"/>
      <c r="I570" s="27"/>
      <c r="J570" s="27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5">
      <c r="D571" s="29"/>
      <c r="E571" s="29"/>
      <c r="H571" s="27"/>
      <c r="I571" s="27"/>
      <c r="J571" s="27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5">
      <c r="D572" s="29"/>
      <c r="E572" s="29"/>
      <c r="H572" s="27"/>
      <c r="I572" s="27"/>
      <c r="J572" s="27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5">
      <c r="D573" s="29"/>
      <c r="E573" s="29"/>
      <c r="H573" s="27"/>
      <c r="I573" s="27"/>
      <c r="J573" s="27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5">
      <c r="D574" s="29"/>
      <c r="E574" s="29"/>
      <c r="H574" s="27"/>
      <c r="I574" s="27"/>
      <c r="J574" s="27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5">
      <c r="D575" s="29"/>
      <c r="E575" s="29"/>
      <c r="H575" s="27"/>
      <c r="I575" s="27"/>
      <c r="J575" s="27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5">
      <c r="D576" s="29"/>
      <c r="E576" s="29"/>
      <c r="H576" s="27"/>
      <c r="I576" s="27"/>
      <c r="J576" s="27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5">
      <c r="D577" s="29"/>
      <c r="E577" s="29"/>
      <c r="H577" s="27"/>
      <c r="I577" s="27"/>
      <c r="J577" s="27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5">
      <c r="D578" s="29"/>
      <c r="E578" s="29"/>
      <c r="H578" s="27"/>
      <c r="I578" s="27"/>
      <c r="J578" s="27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5">
      <c r="D579" s="29"/>
      <c r="E579" s="29"/>
      <c r="H579" s="27"/>
      <c r="I579" s="27"/>
      <c r="J579" s="27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5">
      <c r="D580" s="29"/>
      <c r="E580" s="29"/>
      <c r="H580" s="27"/>
      <c r="I580" s="27"/>
      <c r="J580" s="27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5">
      <c r="D581" s="29"/>
      <c r="E581" s="29"/>
      <c r="H581" s="27"/>
      <c r="I581" s="27"/>
      <c r="J581" s="27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5">
      <c r="D582" s="29"/>
      <c r="E582" s="29"/>
      <c r="H582" s="27"/>
      <c r="I582" s="27"/>
      <c r="J582" s="27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5">
      <c r="D583" s="29"/>
      <c r="E583" s="29"/>
      <c r="H583" s="27"/>
      <c r="I583" s="27"/>
      <c r="J583" s="27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5">
      <c r="D584" s="29"/>
      <c r="E584" s="29"/>
      <c r="H584" s="27"/>
      <c r="I584" s="27"/>
      <c r="J584" s="27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5">
      <c r="D585" s="29"/>
      <c r="E585" s="29"/>
      <c r="H585" s="27"/>
      <c r="I585" s="27"/>
      <c r="J585" s="27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5">
      <c r="D586" s="29"/>
      <c r="E586" s="29"/>
      <c r="H586" s="27"/>
      <c r="I586" s="27"/>
      <c r="J586" s="27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5">
      <c r="D587" s="29"/>
      <c r="E587" s="29"/>
      <c r="H587" s="27"/>
      <c r="I587" s="27"/>
      <c r="J587" s="27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5">
      <c r="D588" s="29"/>
      <c r="E588" s="29"/>
      <c r="H588" s="27"/>
      <c r="I588" s="27"/>
      <c r="J588" s="27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5">
      <c r="D589" s="29"/>
      <c r="E589" s="29"/>
      <c r="H589" s="27"/>
      <c r="I589" s="27"/>
      <c r="J589" s="27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5">
      <c r="D590" s="29"/>
      <c r="E590" s="29"/>
      <c r="H590" s="27"/>
      <c r="I590" s="27"/>
      <c r="J590" s="27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5">
      <c r="D591" s="29"/>
      <c r="E591" s="29"/>
      <c r="H591" s="27"/>
      <c r="I591" s="27"/>
      <c r="J591" s="27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5">
      <c r="D592" s="29"/>
      <c r="E592" s="29"/>
      <c r="H592" s="27"/>
      <c r="I592" s="27"/>
      <c r="J592" s="27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5">
      <c r="D593" s="29"/>
      <c r="E593" s="29"/>
      <c r="H593" s="27"/>
      <c r="I593" s="27"/>
      <c r="J593" s="27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5">
      <c r="D594" s="29"/>
      <c r="E594" s="29"/>
      <c r="H594" s="27"/>
      <c r="I594" s="27"/>
      <c r="J594" s="27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5">
      <c r="D595" s="29"/>
      <c r="E595" s="29"/>
      <c r="H595" s="27"/>
      <c r="I595" s="27"/>
      <c r="J595" s="27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5">
      <c r="D596" s="29"/>
      <c r="E596" s="29"/>
      <c r="H596" s="27"/>
      <c r="I596" s="27"/>
      <c r="J596" s="27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5">
      <c r="D597" s="29"/>
      <c r="E597" s="29"/>
      <c r="H597" s="27"/>
      <c r="I597" s="27"/>
      <c r="J597" s="27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5">
      <c r="D598" s="29"/>
      <c r="E598" s="29"/>
      <c r="H598" s="27"/>
      <c r="I598" s="27"/>
      <c r="J598" s="27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5">
      <c r="D599" s="29"/>
      <c r="E599" s="29"/>
      <c r="H599" s="27"/>
      <c r="I599" s="27"/>
      <c r="J599" s="27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5">
      <c r="D600" s="29"/>
      <c r="E600" s="29"/>
      <c r="H600" s="27"/>
      <c r="I600" s="27"/>
      <c r="J600" s="27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5">
      <c r="D601" s="29"/>
      <c r="E601" s="29"/>
      <c r="H601" s="27"/>
      <c r="I601" s="27"/>
      <c r="J601" s="27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5">
      <c r="D602" s="29"/>
      <c r="E602" s="29"/>
      <c r="H602" s="27"/>
      <c r="I602" s="27"/>
      <c r="J602" s="27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5">
      <c r="D603" s="29"/>
      <c r="E603" s="29"/>
      <c r="H603" s="27"/>
      <c r="I603" s="27"/>
      <c r="J603" s="27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5">
      <c r="D604" s="29"/>
      <c r="E604" s="29"/>
      <c r="H604" s="27"/>
      <c r="I604" s="27"/>
      <c r="J604" s="27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5">
      <c r="D605" s="29"/>
      <c r="E605" s="29"/>
      <c r="H605" s="27"/>
      <c r="I605" s="27"/>
      <c r="J605" s="27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5">
      <c r="D606" s="29"/>
      <c r="E606" s="29"/>
      <c r="H606" s="27"/>
      <c r="I606" s="27"/>
      <c r="J606" s="27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5">
      <c r="D607" s="29"/>
      <c r="E607" s="29"/>
      <c r="H607" s="27"/>
      <c r="I607" s="27"/>
      <c r="J607" s="27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5">
      <c r="D608" s="29"/>
      <c r="E608" s="29"/>
      <c r="H608" s="27"/>
      <c r="I608" s="27"/>
      <c r="J608" s="27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5">
      <c r="D609" s="29"/>
      <c r="E609" s="29"/>
      <c r="H609" s="27"/>
      <c r="I609" s="27"/>
      <c r="J609" s="27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5">
      <c r="D610" s="29"/>
      <c r="E610" s="29"/>
      <c r="H610" s="27"/>
      <c r="I610" s="27"/>
      <c r="J610" s="27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5">
      <c r="D611" s="29"/>
      <c r="E611" s="29"/>
      <c r="H611" s="27"/>
      <c r="I611" s="27"/>
      <c r="J611" s="27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5">
      <c r="D612" s="29"/>
      <c r="E612" s="29"/>
      <c r="H612" s="27"/>
      <c r="I612" s="27"/>
      <c r="J612" s="27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5">
      <c r="D613" s="29"/>
      <c r="E613" s="29"/>
      <c r="H613" s="27"/>
      <c r="I613" s="27"/>
      <c r="J613" s="27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5">
      <c r="D614" s="29"/>
      <c r="E614" s="29"/>
      <c r="H614" s="27"/>
      <c r="I614" s="27"/>
      <c r="J614" s="27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5">
      <c r="D615" s="29"/>
      <c r="E615" s="29"/>
      <c r="H615" s="27"/>
      <c r="I615" s="27"/>
      <c r="J615" s="27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5">
      <c r="D616" s="29"/>
      <c r="E616" s="29"/>
      <c r="H616" s="27"/>
      <c r="I616" s="27"/>
      <c r="J616" s="27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5">
      <c r="D617" s="29"/>
      <c r="E617" s="29"/>
      <c r="H617" s="27"/>
      <c r="I617" s="27"/>
      <c r="J617" s="27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5">
      <c r="D618" s="29"/>
      <c r="E618" s="29"/>
      <c r="H618" s="27"/>
      <c r="I618" s="27"/>
      <c r="J618" s="27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5">
      <c r="D619" s="29"/>
      <c r="E619" s="29"/>
      <c r="H619" s="27"/>
      <c r="I619" s="27"/>
      <c r="J619" s="27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5">
      <c r="D620" s="29"/>
      <c r="E620" s="29"/>
      <c r="H620" s="27"/>
      <c r="I620" s="27"/>
      <c r="J620" s="27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5">
      <c r="D621" s="29"/>
      <c r="E621" s="29"/>
      <c r="H621" s="27"/>
      <c r="I621" s="27"/>
      <c r="J621" s="27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5">
      <c r="D622" s="29"/>
      <c r="E622" s="29"/>
      <c r="H622" s="27"/>
      <c r="I622" s="27"/>
      <c r="J622" s="27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5">
      <c r="D623" s="29"/>
      <c r="E623" s="29"/>
      <c r="H623" s="27"/>
      <c r="I623" s="27"/>
      <c r="J623" s="27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5">
      <c r="D624" s="29"/>
      <c r="E624" s="29"/>
      <c r="H624" s="27"/>
      <c r="I624" s="27"/>
      <c r="J624" s="27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5">
      <c r="D625" s="29"/>
      <c r="E625" s="29"/>
      <c r="H625" s="27"/>
      <c r="I625" s="27"/>
      <c r="J625" s="27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5">
      <c r="D626" s="29"/>
      <c r="E626" s="29"/>
      <c r="H626" s="27"/>
      <c r="I626" s="27"/>
      <c r="J626" s="27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5">
      <c r="D627" s="29"/>
      <c r="E627" s="29"/>
      <c r="H627" s="27"/>
      <c r="I627" s="27"/>
      <c r="J627" s="27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5">
      <c r="D628" s="29"/>
      <c r="E628" s="29"/>
      <c r="H628" s="27"/>
      <c r="I628" s="27"/>
      <c r="J628" s="27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5">
      <c r="D629" s="29"/>
      <c r="E629" s="29"/>
      <c r="H629" s="27"/>
      <c r="I629" s="27"/>
      <c r="J629" s="27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5">
      <c r="D630" s="29"/>
      <c r="E630" s="29"/>
      <c r="H630" s="27"/>
      <c r="I630" s="27"/>
      <c r="J630" s="27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5">
      <c r="D631" s="29"/>
      <c r="E631" s="29"/>
      <c r="H631" s="27"/>
      <c r="I631" s="27"/>
      <c r="J631" s="27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5">
      <c r="D632" s="29"/>
      <c r="E632" s="29"/>
      <c r="H632" s="27"/>
      <c r="I632" s="27"/>
      <c r="J632" s="27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5">
      <c r="D633" s="29"/>
      <c r="E633" s="29"/>
      <c r="H633" s="27"/>
      <c r="I633" s="27"/>
      <c r="J633" s="27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5">
      <c r="D634" s="29"/>
      <c r="E634" s="29"/>
      <c r="H634" s="27"/>
      <c r="I634" s="27"/>
      <c r="J634" s="27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5">
      <c r="D635" s="29"/>
      <c r="E635" s="29"/>
      <c r="H635" s="27"/>
      <c r="I635" s="27"/>
      <c r="J635" s="27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5">
      <c r="D636" s="29"/>
      <c r="E636" s="29"/>
      <c r="H636" s="27"/>
      <c r="I636" s="27"/>
      <c r="J636" s="27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5">
      <c r="D637" s="29"/>
      <c r="E637" s="29"/>
      <c r="H637" s="27"/>
      <c r="I637" s="27"/>
      <c r="J637" s="27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5">
      <c r="D638" s="29"/>
      <c r="E638" s="29"/>
      <c r="H638" s="27"/>
      <c r="I638" s="27"/>
      <c r="J638" s="27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5">
      <c r="D639" s="29"/>
      <c r="E639" s="29"/>
      <c r="H639" s="27"/>
      <c r="I639" s="27"/>
      <c r="J639" s="27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5">
      <c r="D640" s="29"/>
      <c r="E640" s="29"/>
      <c r="H640" s="27"/>
      <c r="I640" s="27"/>
      <c r="J640" s="27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5">
      <c r="D641" s="29"/>
      <c r="E641" s="29"/>
      <c r="H641" s="27"/>
      <c r="I641" s="27"/>
      <c r="J641" s="27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5">
      <c r="D642" s="29"/>
      <c r="E642" s="29"/>
      <c r="H642" s="27"/>
      <c r="I642" s="27"/>
      <c r="J642" s="27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5">
      <c r="D643" s="29"/>
      <c r="E643" s="29"/>
      <c r="H643" s="27"/>
      <c r="I643" s="27"/>
      <c r="J643" s="27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5">
      <c r="D644" s="29"/>
      <c r="E644" s="29"/>
      <c r="H644" s="27"/>
      <c r="I644" s="27"/>
      <c r="J644" s="27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5">
      <c r="D645" s="29"/>
      <c r="E645" s="29"/>
      <c r="H645" s="27"/>
      <c r="I645" s="27"/>
      <c r="J645" s="27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5">
      <c r="D646" s="29"/>
      <c r="E646" s="29"/>
      <c r="H646" s="27"/>
      <c r="I646" s="27"/>
      <c r="J646" s="27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5">
      <c r="D647" s="29"/>
      <c r="E647" s="29"/>
      <c r="H647" s="27"/>
      <c r="I647" s="27"/>
      <c r="J647" s="27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5">
      <c r="D648" s="29"/>
      <c r="E648" s="29"/>
      <c r="H648" s="27"/>
      <c r="I648" s="27"/>
      <c r="J648" s="27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5">
      <c r="D649" s="29"/>
      <c r="E649" s="29"/>
      <c r="H649" s="27"/>
      <c r="I649" s="27"/>
      <c r="J649" s="27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5">
      <c r="D650" s="29"/>
      <c r="E650" s="29"/>
      <c r="H650" s="27"/>
      <c r="I650" s="27"/>
      <c r="J650" s="27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5">
      <c r="D651" s="29"/>
      <c r="E651" s="29"/>
      <c r="H651" s="27"/>
      <c r="I651" s="27"/>
      <c r="J651" s="27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5">
      <c r="D652" s="29"/>
      <c r="E652" s="29"/>
      <c r="H652" s="27"/>
      <c r="I652" s="27"/>
      <c r="J652" s="27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5">
      <c r="D653" s="29"/>
      <c r="E653" s="29"/>
      <c r="H653" s="27"/>
      <c r="I653" s="27"/>
      <c r="J653" s="27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5">
      <c r="D654" s="29"/>
      <c r="E654" s="29"/>
      <c r="H654" s="27"/>
      <c r="I654" s="27"/>
      <c r="J654" s="27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5">
      <c r="D655" s="29"/>
      <c r="E655" s="29"/>
      <c r="H655" s="27"/>
      <c r="I655" s="27"/>
      <c r="J655" s="27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5">
      <c r="D656" s="29"/>
      <c r="E656" s="29"/>
      <c r="H656" s="27"/>
      <c r="I656" s="27"/>
      <c r="J656" s="27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5">
      <c r="D657" s="29"/>
      <c r="E657" s="29"/>
      <c r="H657" s="27"/>
      <c r="I657" s="27"/>
      <c r="J657" s="27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5">
      <c r="D658" s="29"/>
      <c r="E658" s="29"/>
      <c r="H658" s="27"/>
      <c r="I658" s="27"/>
      <c r="J658" s="27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5">
      <c r="D659" s="29"/>
      <c r="E659" s="29"/>
      <c r="H659" s="27"/>
      <c r="I659" s="27"/>
      <c r="J659" s="27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5">
      <c r="D660" s="29"/>
      <c r="E660" s="29"/>
      <c r="H660" s="27"/>
      <c r="I660" s="27"/>
      <c r="J660" s="27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5">
      <c r="D661" s="29"/>
      <c r="E661" s="29"/>
      <c r="H661" s="27"/>
      <c r="I661" s="27"/>
      <c r="J661" s="27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5">
      <c r="D662" s="29"/>
      <c r="E662" s="29"/>
      <c r="H662" s="27"/>
      <c r="I662" s="27"/>
      <c r="J662" s="27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5">
      <c r="D663" s="29"/>
      <c r="E663" s="29"/>
      <c r="H663" s="27"/>
      <c r="I663" s="27"/>
      <c r="J663" s="27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5">
      <c r="D664" s="29"/>
      <c r="E664" s="29"/>
      <c r="H664" s="27"/>
      <c r="I664" s="27"/>
      <c r="J664" s="27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5">
      <c r="D665" s="29"/>
      <c r="E665" s="29"/>
      <c r="H665" s="27"/>
      <c r="I665" s="27"/>
      <c r="J665" s="27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5">
      <c r="D666" s="29"/>
      <c r="E666" s="29"/>
      <c r="H666" s="27"/>
      <c r="I666" s="27"/>
      <c r="J666" s="27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5">
      <c r="D667" s="29"/>
      <c r="E667" s="29"/>
      <c r="H667" s="27"/>
      <c r="I667" s="27"/>
      <c r="J667" s="27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5">
      <c r="D668" s="29"/>
      <c r="E668" s="29"/>
      <c r="H668" s="27"/>
      <c r="I668" s="27"/>
      <c r="J668" s="27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5">
      <c r="D669" s="29"/>
      <c r="E669" s="29"/>
      <c r="H669" s="27"/>
      <c r="I669" s="27"/>
      <c r="J669" s="27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5">
      <c r="D670" s="29"/>
      <c r="E670" s="29"/>
      <c r="H670" s="27"/>
      <c r="I670" s="27"/>
      <c r="J670" s="27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5">
      <c r="D671" s="29"/>
      <c r="E671" s="29"/>
      <c r="H671" s="27"/>
      <c r="I671" s="27"/>
      <c r="J671" s="27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5">
      <c r="D672" s="29"/>
      <c r="E672" s="29"/>
      <c r="H672" s="27"/>
      <c r="I672" s="27"/>
      <c r="J672" s="27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5">
      <c r="D673" s="29"/>
      <c r="E673" s="29"/>
      <c r="H673" s="27"/>
      <c r="I673" s="27"/>
      <c r="J673" s="27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5">
      <c r="D674" s="29"/>
      <c r="E674" s="29"/>
      <c r="H674" s="27"/>
      <c r="I674" s="27"/>
      <c r="J674" s="27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5">
      <c r="D675" s="29"/>
      <c r="E675" s="29"/>
      <c r="H675" s="27"/>
      <c r="I675" s="27"/>
      <c r="J675" s="27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5">
      <c r="D676" s="29"/>
      <c r="E676" s="29"/>
      <c r="H676" s="27"/>
      <c r="I676" s="27"/>
      <c r="J676" s="27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5">
      <c r="D677" s="29"/>
      <c r="E677" s="29"/>
      <c r="H677" s="27"/>
      <c r="I677" s="27"/>
      <c r="J677" s="27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5">
      <c r="D678" s="29"/>
      <c r="E678" s="29"/>
      <c r="H678" s="27"/>
      <c r="I678" s="27"/>
      <c r="J678" s="27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5">
      <c r="D679" s="29"/>
      <c r="E679" s="29"/>
      <c r="H679" s="27"/>
      <c r="I679" s="27"/>
      <c r="J679" s="27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5">
      <c r="D680" s="29"/>
      <c r="E680" s="29"/>
      <c r="H680" s="27"/>
      <c r="I680" s="27"/>
      <c r="J680" s="27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5">
      <c r="D681" s="29"/>
      <c r="E681" s="29"/>
      <c r="H681" s="27"/>
      <c r="I681" s="27"/>
      <c r="J681" s="27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5">
      <c r="D682" s="29"/>
      <c r="E682" s="29"/>
      <c r="H682" s="27"/>
      <c r="I682" s="27"/>
      <c r="J682" s="27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5">
      <c r="D683" s="29"/>
      <c r="E683" s="29"/>
      <c r="H683" s="27"/>
      <c r="I683" s="27"/>
      <c r="J683" s="27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5">
      <c r="D684" s="29"/>
      <c r="E684" s="29"/>
      <c r="H684" s="27"/>
      <c r="I684" s="27"/>
      <c r="J684" s="27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5">
      <c r="D685" s="29"/>
      <c r="E685" s="29"/>
      <c r="H685" s="27"/>
      <c r="I685" s="27"/>
      <c r="J685" s="27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5">
      <c r="D686" s="29"/>
      <c r="E686" s="29"/>
      <c r="H686" s="27"/>
      <c r="I686" s="27"/>
      <c r="J686" s="27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5">
      <c r="D687" s="29"/>
      <c r="E687" s="29"/>
      <c r="H687" s="27"/>
      <c r="I687" s="27"/>
      <c r="J687" s="27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5">
      <c r="D688" s="29"/>
      <c r="E688" s="29"/>
      <c r="H688" s="27"/>
      <c r="I688" s="27"/>
      <c r="J688" s="27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5">
      <c r="D689" s="29"/>
      <c r="E689" s="29"/>
      <c r="H689" s="27"/>
      <c r="I689" s="27"/>
      <c r="J689" s="27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5">
      <c r="D690" s="29"/>
      <c r="E690" s="29"/>
      <c r="H690" s="27"/>
      <c r="I690" s="27"/>
      <c r="J690" s="27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5">
      <c r="D691" s="29"/>
      <c r="E691" s="29"/>
      <c r="H691" s="27"/>
      <c r="I691" s="27"/>
      <c r="J691" s="27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5">
      <c r="D692" s="29"/>
      <c r="E692" s="29"/>
      <c r="H692" s="27"/>
      <c r="I692" s="27"/>
      <c r="J692" s="27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5">
      <c r="D693" s="29"/>
      <c r="E693" s="29"/>
      <c r="H693" s="27"/>
      <c r="I693" s="27"/>
      <c r="J693" s="27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5">
      <c r="D694" s="29"/>
      <c r="E694" s="29"/>
      <c r="H694" s="27"/>
      <c r="I694" s="27"/>
      <c r="J694" s="27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5">
      <c r="D695" s="29"/>
      <c r="E695" s="29"/>
      <c r="H695" s="27"/>
      <c r="I695" s="27"/>
      <c r="J695" s="27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5">
      <c r="D696" s="29"/>
      <c r="E696" s="29"/>
      <c r="H696" s="27"/>
      <c r="I696" s="27"/>
      <c r="J696" s="27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5">
      <c r="D697" s="29"/>
      <c r="E697" s="29"/>
      <c r="H697" s="27"/>
      <c r="I697" s="27"/>
      <c r="J697" s="27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5">
      <c r="D698" s="29"/>
      <c r="E698" s="29"/>
      <c r="H698" s="27"/>
      <c r="I698" s="27"/>
      <c r="J698" s="27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5">
      <c r="D699" s="29"/>
      <c r="E699" s="29"/>
      <c r="H699" s="27"/>
      <c r="I699" s="27"/>
      <c r="J699" s="27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5">
      <c r="D700" s="29"/>
      <c r="E700" s="29"/>
      <c r="H700" s="27"/>
      <c r="I700" s="27"/>
      <c r="J700" s="27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5">
      <c r="D701" s="29"/>
      <c r="E701" s="29"/>
      <c r="H701" s="27"/>
      <c r="I701" s="27"/>
      <c r="J701" s="27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5">
      <c r="D702" s="29"/>
      <c r="E702" s="29"/>
      <c r="H702" s="27"/>
      <c r="I702" s="27"/>
      <c r="J702" s="27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5">
      <c r="D703" s="29"/>
      <c r="E703" s="29"/>
      <c r="H703" s="27"/>
      <c r="I703" s="27"/>
      <c r="J703" s="27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5">
      <c r="D704" s="29"/>
      <c r="E704" s="29"/>
      <c r="H704" s="27"/>
      <c r="I704" s="27"/>
      <c r="J704" s="27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5">
      <c r="D705" s="29"/>
      <c r="E705" s="29"/>
      <c r="H705" s="27"/>
      <c r="I705" s="27"/>
      <c r="J705" s="27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5">
      <c r="D706" s="29"/>
      <c r="E706" s="29"/>
      <c r="H706" s="27"/>
      <c r="I706" s="27"/>
      <c r="J706" s="27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5">
      <c r="D707" s="29"/>
      <c r="E707" s="29"/>
      <c r="H707" s="27"/>
      <c r="I707" s="27"/>
      <c r="J707" s="27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5">
      <c r="D708" s="29"/>
      <c r="E708" s="29"/>
      <c r="H708" s="27"/>
      <c r="I708" s="27"/>
      <c r="J708" s="27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5">
      <c r="D709" s="29"/>
      <c r="E709" s="29"/>
      <c r="H709" s="27"/>
      <c r="I709" s="27"/>
      <c r="J709" s="27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5">
      <c r="D710" s="29"/>
      <c r="E710" s="29"/>
      <c r="H710" s="27"/>
      <c r="I710" s="27"/>
      <c r="J710" s="27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5">
      <c r="D711" s="29"/>
      <c r="E711" s="29"/>
      <c r="H711" s="27"/>
      <c r="I711" s="27"/>
      <c r="J711" s="27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5">
      <c r="D712" s="29"/>
      <c r="E712" s="29"/>
      <c r="H712" s="27"/>
      <c r="I712" s="27"/>
      <c r="J712" s="27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5">
      <c r="D713" s="29"/>
      <c r="E713" s="29"/>
      <c r="H713" s="27"/>
      <c r="I713" s="27"/>
      <c r="J713" s="27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5">
      <c r="D714" s="29"/>
      <c r="E714" s="29"/>
      <c r="H714" s="27"/>
      <c r="I714" s="27"/>
      <c r="J714" s="27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5">
      <c r="D715" s="29"/>
      <c r="E715" s="29"/>
      <c r="H715" s="27"/>
      <c r="I715" s="27"/>
      <c r="J715" s="27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5">
      <c r="D716" s="29"/>
      <c r="E716" s="29"/>
      <c r="H716" s="27"/>
      <c r="I716" s="27"/>
      <c r="J716" s="27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5">
      <c r="D717" s="29"/>
      <c r="E717" s="29"/>
      <c r="H717" s="27"/>
      <c r="I717" s="27"/>
      <c r="J717" s="27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5">
      <c r="D718" s="29"/>
      <c r="E718" s="29"/>
      <c r="H718" s="27"/>
      <c r="I718" s="27"/>
      <c r="J718" s="27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5">
      <c r="D719" s="29"/>
      <c r="E719" s="29"/>
      <c r="H719" s="27"/>
      <c r="I719" s="27"/>
      <c r="J719" s="27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5">
      <c r="D720" s="29"/>
      <c r="E720" s="29"/>
      <c r="H720" s="27"/>
      <c r="I720" s="27"/>
      <c r="J720" s="27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5">
      <c r="D721" s="29"/>
      <c r="E721" s="29"/>
      <c r="H721" s="27"/>
      <c r="I721" s="27"/>
      <c r="J721" s="27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5">
      <c r="D722" s="29"/>
      <c r="E722" s="29"/>
      <c r="H722" s="27"/>
      <c r="I722" s="27"/>
      <c r="J722" s="27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5">
      <c r="D723" s="29"/>
      <c r="E723" s="29"/>
      <c r="H723" s="27"/>
      <c r="I723" s="27"/>
      <c r="J723" s="27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5">
      <c r="D724" s="29"/>
      <c r="E724" s="29"/>
      <c r="H724" s="27"/>
      <c r="I724" s="27"/>
      <c r="J724" s="27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5">
      <c r="D725" s="29"/>
      <c r="E725" s="29"/>
      <c r="H725" s="27"/>
      <c r="I725" s="27"/>
      <c r="J725" s="27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5">
      <c r="D726" s="29"/>
      <c r="E726" s="29"/>
      <c r="H726" s="27"/>
      <c r="I726" s="27"/>
      <c r="J726" s="27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5">
      <c r="D727" s="29"/>
      <c r="E727" s="29"/>
      <c r="H727" s="27"/>
      <c r="I727" s="27"/>
      <c r="J727" s="27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5">
      <c r="D728" s="29"/>
      <c r="E728" s="29"/>
      <c r="H728" s="27"/>
      <c r="I728" s="27"/>
      <c r="J728" s="27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5">
      <c r="D729" s="29"/>
      <c r="E729" s="29"/>
      <c r="H729" s="27"/>
      <c r="I729" s="27"/>
      <c r="J729" s="27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5">
      <c r="D730" s="29"/>
      <c r="E730" s="29"/>
      <c r="H730" s="27"/>
      <c r="I730" s="27"/>
      <c r="J730" s="27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5">
      <c r="D731" s="29"/>
      <c r="E731" s="29"/>
      <c r="H731" s="27"/>
      <c r="I731" s="27"/>
      <c r="J731" s="27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5">
      <c r="D732" s="29"/>
      <c r="E732" s="29"/>
      <c r="H732" s="27"/>
      <c r="I732" s="27"/>
      <c r="J732" s="27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5">
      <c r="D733" s="29"/>
      <c r="E733" s="29"/>
      <c r="H733" s="27"/>
      <c r="I733" s="27"/>
      <c r="J733" s="27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5">
      <c r="D734" s="29"/>
      <c r="E734" s="29"/>
      <c r="H734" s="27"/>
      <c r="I734" s="27"/>
      <c r="J734" s="27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5">
      <c r="D735" s="29"/>
      <c r="E735" s="29"/>
      <c r="H735" s="27"/>
      <c r="I735" s="27"/>
      <c r="J735" s="27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5">
      <c r="D736" s="29"/>
      <c r="E736" s="29"/>
      <c r="H736" s="27"/>
      <c r="I736" s="27"/>
      <c r="J736" s="27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5">
      <c r="D737" s="29"/>
      <c r="E737" s="29"/>
      <c r="H737" s="27"/>
      <c r="I737" s="27"/>
      <c r="J737" s="27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5">
      <c r="D738" s="29"/>
      <c r="E738" s="29"/>
      <c r="H738" s="27"/>
      <c r="I738" s="27"/>
      <c r="J738" s="27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5">
      <c r="D739" s="29"/>
      <c r="E739" s="29"/>
      <c r="H739" s="27"/>
      <c r="I739" s="27"/>
      <c r="J739" s="27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5">
      <c r="D740" s="29"/>
      <c r="E740" s="29"/>
      <c r="H740" s="27"/>
      <c r="I740" s="27"/>
      <c r="J740" s="27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5">
      <c r="D741" s="29"/>
      <c r="E741" s="29"/>
      <c r="H741" s="27"/>
      <c r="I741" s="27"/>
      <c r="J741" s="27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5">
      <c r="D742" s="29"/>
      <c r="E742" s="29"/>
      <c r="H742" s="27"/>
      <c r="I742" s="27"/>
      <c r="J742" s="27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5">
      <c r="D743" s="29"/>
      <c r="E743" s="29"/>
      <c r="H743" s="27"/>
      <c r="I743" s="27"/>
      <c r="J743" s="27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5">
      <c r="D744" s="29"/>
      <c r="E744" s="29"/>
      <c r="H744" s="27"/>
      <c r="I744" s="27"/>
      <c r="J744" s="27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5">
      <c r="D745" s="29"/>
      <c r="E745" s="29"/>
      <c r="H745" s="27"/>
      <c r="I745" s="27"/>
      <c r="J745" s="27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5">
      <c r="D746" s="29"/>
      <c r="E746" s="29"/>
      <c r="H746" s="27"/>
      <c r="I746" s="27"/>
      <c r="J746" s="27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5">
      <c r="D747" s="29"/>
      <c r="E747" s="29"/>
      <c r="H747" s="27"/>
      <c r="I747" s="27"/>
      <c r="J747" s="27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5">
      <c r="D748" s="29"/>
      <c r="E748" s="29"/>
      <c r="H748" s="27"/>
      <c r="I748" s="27"/>
      <c r="J748" s="27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5">
      <c r="D749" s="29"/>
      <c r="E749" s="29"/>
      <c r="H749" s="27"/>
      <c r="I749" s="27"/>
      <c r="J749" s="27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5">
      <c r="D750" s="29"/>
      <c r="E750" s="29"/>
      <c r="H750" s="27"/>
      <c r="I750" s="27"/>
      <c r="J750" s="27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5">
      <c r="D751" s="29"/>
      <c r="E751" s="29"/>
      <c r="H751" s="27"/>
      <c r="I751" s="27"/>
      <c r="J751" s="27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5">
      <c r="D752" s="29"/>
      <c r="E752" s="29"/>
      <c r="H752" s="27"/>
      <c r="I752" s="27"/>
      <c r="J752" s="27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5">
      <c r="D753" s="29"/>
      <c r="E753" s="29"/>
      <c r="H753" s="27"/>
      <c r="I753" s="27"/>
      <c r="J753" s="27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5">
      <c r="D754" s="29"/>
      <c r="E754" s="29"/>
      <c r="H754" s="27"/>
      <c r="I754" s="27"/>
      <c r="J754" s="27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5">
      <c r="D755" s="29"/>
      <c r="E755" s="29"/>
      <c r="H755" s="27"/>
      <c r="I755" s="27"/>
      <c r="J755" s="27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5">
      <c r="D756" s="29"/>
      <c r="E756" s="29"/>
      <c r="H756" s="27"/>
      <c r="I756" s="27"/>
      <c r="J756" s="27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5">
      <c r="D757" s="29"/>
      <c r="E757" s="29"/>
      <c r="H757" s="27"/>
      <c r="I757" s="27"/>
      <c r="J757" s="27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5">
      <c r="D758" s="29"/>
      <c r="E758" s="29"/>
      <c r="H758" s="27"/>
      <c r="I758" s="27"/>
      <c r="J758" s="27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5">
      <c r="D759" s="29"/>
      <c r="E759" s="29"/>
      <c r="H759" s="27"/>
      <c r="I759" s="27"/>
      <c r="J759" s="27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5">
      <c r="D760" s="29"/>
      <c r="E760" s="29"/>
      <c r="H760" s="27"/>
      <c r="I760" s="27"/>
      <c r="J760" s="27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5">
      <c r="D761" s="29"/>
      <c r="E761" s="29"/>
      <c r="H761" s="27"/>
      <c r="I761" s="27"/>
      <c r="J761" s="27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5">
      <c r="D762" s="29"/>
      <c r="E762" s="29"/>
      <c r="H762" s="27"/>
      <c r="I762" s="27"/>
      <c r="J762" s="27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5">
      <c r="D763" s="29"/>
      <c r="E763" s="29"/>
      <c r="H763" s="27"/>
      <c r="I763" s="27"/>
      <c r="J763" s="27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5">
      <c r="D764" s="29"/>
      <c r="E764" s="29"/>
      <c r="H764" s="27"/>
      <c r="I764" s="27"/>
      <c r="J764" s="27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5">
      <c r="D765" s="29"/>
      <c r="E765" s="29"/>
      <c r="H765" s="27"/>
      <c r="I765" s="27"/>
      <c r="J765" s="27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5">
      <c r="D766" s="29"/>
      <c r="E766" s="29"/>
      <c r="H766" s="27"/>
      <c r="I766" s="27"/>
      <c r="J766" s="27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5">
      <c r="D767" s="29"/>
      <c r="E767" s="29"/>
      <c r="H767" s="27"/>
      <c r="I767" s="27"/>
      <c r="J767" s="27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5">
      <c r="D768" s="29"/>
      <c r="E768" s="29"/>
      <c r="H768" s="27"/>
      <c r="I768" s="27"/>
      <c r="J768" s="27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5">
      <c r="D769" s="29"/>
      <c r="E769" s="29"/>
      <c r="H769" s="27"/>
      <c r="I769" s="27"/>
      <c r="J769" s="27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5">
      <c r="D770" s="29"/>
      <c r="E770" s="29"/>
      <c r="H770" s="27"/>
      <c r="I770" s="27"/>
      <c r="J770" s="27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5">
      <c r="D771" s="29"/>
      <c r="E771" s="29"/>
      <c r="H771" s="27"/>
      <c r="I771" s="27"/>
      <c r="J771" s="27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5">
      <c r="D772" s="29"/>
      <c r="E772" s="29"/>
      <c r="H772" s="27"/>
      <c r="I772" s="27"/>
      <c r="J772" s="27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5">
      <c r="D773" s="29"/>
      <c r="E773" s="29"/>
      <c r="H773" s="27"/>
      <c r="I773" s="27"/>
      <c r="J773" s="27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5">
      <c r="D774" s="29"/>
      <c r="E774" s="29"/>
      <c r="H774" s="27"/>
      <c r="I774" s="27"/>
      <c r="J774" s="27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5">
      <c r="D775" s="29"/>
      <c r="E775" s="29"/>
      <c r="H775" s="27"/>
      <c r="I775" s="27"/>
      <c r="J775" s="27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5">
      <c r="D776" s="29"/>
      <c r="E776" s="29"/>
      <c r="H776" s="27"/>
      <c r="I776" s="27"/>
      <c r="J776" s="27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5">
      <c r="D777" s="29"/>
      <c r="E777" s="29"/>
      <c r="H777" s="27"/>
      <c r="I777" s="27"/>
      <c r="J777" s="27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5">
      <c r="D778" s="29"/>
      <c r="E778" s="29"/>
      <c r="H778" s="27"/>
      <c r="I778" s="27"/>
      <c r="J778" s="27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5">
      <c r="D779" s="29"/>
      <c r="E779" s="29"/>
      <c r="H779" s="27"/>
      <c r="I779" s="27"/>
      <c r="J779" s="27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5">
      <c r="D780" s="29"/>
      <c r="E780" s="29"/>
      <c r="H780" s="27"/>
      <c r="I780" s="27"/>
      <c r="J780" s="27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5">
      <c r="D781" s="29"/>
      <c r="E781" s="29"/>
      <c r="H781" s="27"/>
      <c r="I781" s="27"/>
      <c r="J781" s="27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5">
      <c r="D782" s="29"/>
      <c r="E782" s="29"/>
      <c r="H782" s="27"/>
      <c r="I782" s="27"/>
      <c r="J782" s="27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5">
      <c r="D783" s="29"/>
      <c r="E783" s="29"/>
      <c r="H783" s="27"/>
      <c r="I783" s="27"/>
      <c r="J783" s="27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5">
      <c r="D784" s="29"/>
      <c r="E784" s="29"/>
      <c r="H784" s="27"/>
      <c r="I784" s="27"/>
      <c r="J784" s="27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5">
      <c r="D785" s="29"/>
      <c r="E785" s="29"/>
      <c r="H785" s="27"/>
      <c r="I785" s="27"/>
      <c r="J785" s="27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5">
      <c r="D786" s="29"/>
      <c r="E786" s="29"/>
      <c r="H786" s="27"/>
      <c r="I786" s="27"/>
      <c r="J786" s="27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5">
      <c r="D787" s="29"/>
      <c r="E787" s="29"/>
      <c r="H787" s="27"/>
      <c r="I787" s="27"/>
      <c r="J787" s="27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5">
      <c r="D788" s="29"/>
      <c r="E788" s="29"/>
      <c r="H788" s="27"/>
      <c r="I788" s="27"/>
      <c r="J788" s="27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5">
      <c r="D789" s="29"/>
      <c r="E789" s="29"/>
      <c r="H789" s="27"/>
      <c r="I789" s="27"/>
      <c r="J789" s="27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5">
      <c r="D790" s="29"/>
      <c r="E790" s="29"/>
      <c r="H790" s="27"/>
      <c r="I790" s="27"/>
      <c r="J790" s="27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5">
      <c r="D791" s="29"/>
      <c r="E791" s="29"/>
      <c r="H791" s="27"/>
      <c r="I791" s="27"/>
      <c r="J791" s="27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5">
      <c r="D792" s="29"/>
      <c r="E792" s="29"/>
      <c r="H792" s="27"/>
      <c r="I792" s="27"/>
      <c r="J792" s="27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5">
      <c r="D793" s="29"/>
      <c r="E793" s="29"/>
      <c r="H793" s="27"/>
      <c r="I793" s="27"/>
      <c r="J793" s="27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5">
      <c r="D794" s="29"/>
      <c r="E794" s="29"/>
      <c r="H794" s="27"/>
      <c r="I794" s="27"/>
      <c r="J794" s="27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5">
      <c r="D795" s="29"/>
      <c r="E795" s="29"/>
      <c r="H795" s="27"/>
      <c r="I795" s="27"/>
      <c r="J795" s="27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5">
      <c r="D796" s="29"/>
      <c r="E796" s="29"/>
      <c r="H796" s="27"/>
      <c r="I796" s="27"/>
      <c r="J796" s="27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5">
      <c r="D797" s="29"/>
      <c r="E797" s="29"/>
      <c r="H797" s="27"/>
      <c r="I797" s="27"/>
      <c r="J797" s="27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5">
      <c r="D798" s="29"/>
      <c r="E798" s="29"/>
      <c r="H798" s="27"/>
      <c r="I798" s="27"/>
      <c r="J798" s="27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5">
      <c r="D799" s="29"/>
      <c r="E799" s="29"/>
      <c r="H799" s="27"/>
      <c r="I799" s="27"/>
      <c r="J799" s="27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5">
      <c r="D800" s="29"/>
      <c r="E800" s="29"/>
      <c r="H800" s="27"/>
      <c r="I800" s="27"/>
      <c r="J800" s="27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5">
      <c r="D801" s="29"/>
      <c r="E801" s="29"/>
      <c r="H801" s="27"/>
      <c r="I801" s="27"/>
      <c r="J801" s="27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5">
      <c r="D802" s="29"/>
      <c r="E802" s="29"/>
      <c r="H802" s="27"/>
      <c r="I802" s="27"/>
      <c r="J802" s="27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5">
      <c r="D803" s="29"/>
      <c r="E803" s="29"/>
      <c r="H803" s="27"/>
      <c r="I803" s="27"/>
      <c r="J803" s="27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5">
      <c r="D804" s="29"/>
      <c r="E804" s="29"/>
      <c r="H804" s="27"/>
      <c r="I804" s="27"/>
      <c r="J804" s="27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5">
      <c r="D805" s="29"/>
      <c r="E805" s="29"/>
      <c r="H805" s="27"/>
      <c r="I805" s="27"/>
      <c r="J805" s="27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5">
      <c r="D806" s="29"/>
      <c r="E806" s="29"/>
      <c r="H806" s="27"/>
      <c r="I806" s="27"/>
      <c r="J806" s="27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5">
      <c r="D807" s="29"/>
      <c r="E807" s="29"/>
      <c r="H807" s="27"/>
      <c r="I807" s="27"/>
      <c r="J807" s="27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5">
      <c r="D808" s="29"/>
      <c r="E808" s="29"/>
      <c r="H808" s="27"/>
      <c r="I808" s="27"/>
      <c r="J808" s="27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5">
      <c r="D809" s="29"/>
      <c r="E809" s="29"/>
      <c r="H809" s="27"/>
      <c r="I809" s="27"/>
      <c r="J809" s="27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5">
      <c r="D810" s="29"/>
      <c r="E810" s="29"/>
      <c r="H810" s="27"/>
      <c r="I810" s="27"/>
      <c r="J810" s="27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5">
      <c r="D811" s="29"/>
      <c r="E811" s="29"/>
      <c r="H811" s="27"/>
      <c r="I811" s="27"/>
      <c r="J811" s="27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5">
      <c r="D812" s="29"/>
      <c r="E812" s="29"/>
      <c r="H812" s="27"/>
      <c r="I812" s="27"/>
      <c r="J812" s="27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5">
      <c r="D813" s="29"/>
      <c r="E813" s="29"/>
      <c r="H813" s="27"/>
      <c r="I813" s="27"/>
      <c r="J813" s="27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5">
      <c r="D814" s="29"/>
      <c r="E814" s="29"/>
      <c r="H814" s="27"/>
      <c r="I814" s="27"/>
      <c r="J814" s="27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5">
      <c r="D815" s="29"/>
      <c r="E815" s="29"/>
      <c r="H815" s="27"/>
      <c r="I815" s="27"/>
      <c r="J815" s="27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5">
      <c r="D816" s="29"/>
      <c r="E816" s="29"/>
      <c r="H816" s="27"/>
      <c r="I816" s="27"/>
      <c r="J816" s="27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5">
      <c r="D817" s="29"/>
      <c r="E817" s="29"/>
      <c r="H817" s="27"/>
      <c r="I817" s="27"/>
      <c r="J817" s="27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5">
      <c r="D818" s="29"/>
      <c r="E818" s="29"/>
      <c r="H818" s="27"/>
      <c r="I818" s="27"/>
      <c r="J818" s="27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5">
      <c r="D819" s="29"/>
      <c r="E819" s="29"/>
      <c r="H819" s="27"/>
      <c r="I819" s="27"/>
      <c r="J819" s="27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5">
      <c r="D820" s="29"/>
      <c r="E820" s="29"/>
      <c r="H820" s="27"/>
      <c r="I820" s="27"/>
      <c r="J820" s="27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5">
      <c r="D821" s="29"/>
      <c r="E821" s="29"/>
      <c r="H821" s="27"/>
      <c r="I821" s="27"/>
      <c r="J821" s="27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5">
      <c r="D822" s="29"/>
      <c r="E822" s="29"/>
      <c r="H822" s="27"/>
      <c r="I822" s="27"/>
      <c r="J822" s="27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5">
      <c r="D823" s="29"/>
      <c r="E823" s="29"/>
      <c r="H823" s="27"/>
      <c r="I823" s="27"/>
      <c r="J823" s="27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5">
      <c r="D824" s="29"/>
      <c r="E824" s="29"/>
      <c r="H824" s="27"/>
      <c r="I824" s="27"/>
      <c r="J824" s="27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5">
      <c r="D825" s="29"/>
      <c r="E825" s="29"/>
      <c r="H825" s="27"/>
      <c r="I825" s="27"/>
      <c r="J825" s="27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5">
      <c r="D826" s="29"/>
      <c r="E826" s="29"/>
      <c r="H826" s="27"/>
      <c r="I826" s="27"/>
      <c r="J826" s="27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5">
      <c r="D827" s="29"/>
      <c r="E827" s="29"/>
      <c r="H827" s="27"/>
      <c r="I827" s="27"/>
      <c r="J827" s="27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5">
      <c r="D828" s="29"/>
      <c r="E828" s="29"/>
      <c r="H828" s="27"/>
      <c r="I828" s="27"/>
      <c r="J828" s="27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5">
      <c r="D829" s="29"/>
      <c r="E829" s="29"/>
      <c r="H829" s="27"/>
      <c r="I829" s="27"/>
      <c r="J829" s="27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5">
      <c r="D830" s="29"/>
      <c r="E830" s="29"/>
      <c r="H830" s="27"/>
      <c r="I830" s="27"/>
      <c r="J830" s="27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5">
      <c r="D831" s="29"/>
      <c r="E831" s="29"/>
      <c r="H831" s="27"/>
      <c r="I831" s="27"/>
      <c r="J831" s="27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5">
      <c r="D832" s="29"/>
      <c r="E832" s="29"/>
      <c r="H832" s="27"/>
      <c r="I832" s="27"/>
      <c r="J832" s="27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5">
      <c r="D833" s="29"/>
      <c r="E833" s="29"/>
      <c r="H833" s="27"/>
      <c r="I833" s="27"/>
      <c r="J833" s="27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5">
      <c r="D834" s="29"/>
      <c r="E834" s="29"/>
      <c r="H834" s="27"/>
      <c r="I834" s="27"/>
      <c r="J834" s="27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5">
      <c r="D835" s="29"/>
      <c r="E835" s="29"/>
      <c r="H835" s="27"/>
      <c r="I835" s="27"/>
      <c r="J835" s="27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5">
      <c r="D836" s="29"/>
      <c r="E836" s="29"/>
      <c r="H836" s="27"/>
      <c r="I836" s="27"/>
      <c r="J836" s="27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5">
      <c r="D837" s="29"/>
      <c r="E837" s="29"/>
      <c r="H837" s="27"/>
      <c r="I837" s="27"/>
      <c r="J837" s="27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5">
      <c r="D838" s="29"/>
      <c r="E838" s="29"/>
      <c r="H838" s="27"/>
      <c r="I838" s="27"/>
      <c r="J838" s="27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5">
      <c r="D839" s="29"/>
      <c r="E839" s="29"/>
      <c r="H839" s="27"/>
      <c r="I839" s="27"/>
      <c r="J839" s="27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5">
      <c r="D840" s="29"/>
      <c r="E840" s="29"/>
      <c r="H840" s="27"/>
      <c r="I840" s="27"/>
      <c r="J840" s="27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5">
      <c r="D841" s="29"/>
      <c r="E841" s="29"/>
      <c r="H841" s="27"/>
      <c r="I841" s="27"/>
      <c r="J841" s="27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5">
      <c r="D842" s="29"/>
      <c r="E842" s="29"/>
      <c r="H842" s="27"/>
      <c r="I842" s="27"/>
      <c r="J842" s="27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5">
      <c r="D843" s="29"/>
      <c r="E843" s="29"/>
      <c r="H843" s="27"/>
      <c r="I843" s="27"/>
      <c r="J843" s="27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5">
      <c r="D844" s="29"/>
      <c r="E844" s="29"/>
      <c r="H844" s="27"/>
      <c r="I844" s="27"/>
      <c r="J844" s="27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5">
      <c r="D845" s="29"/>
      <c r="E845" s="29"/>
      <c r="H845" s="27"/>
      <c r="I845" s="27"/>
      <c r="J845" s="27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5">
      <c r="D846" s="29"/>
      <c r="E846" s="29"/>
      <c r="H846" s="27"/>
      <c r="I846" s="27"/>
      <c r="J846" s="27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5">
      <c r="D847" s="29"/>
      <c r="E847" s="29"/>
      <c r="H847" s="27"/>
      <c r="I847" s="27"/>
      <c r="J847" s="27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5">
      <c r="D848" s="29"/>
      <c r="E848" s="29"/>
      <c r="H848" s="27"/>
      <c r="I848" s="27"/>
      <c r="J848" s="27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5">
      <c r="D849" s="29"/>
      <c r="E849" s="29"/>
      <c r="H849" s="27"/>
      <c r="I849" s="27"/>
      <c r="J849" s="27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5">
      <c r="D850" s="29"/>
      <c r="E850" s="29"/>
      <c r="H850" s="27"/>
      <c r="I850" s="27"/>
      <c r="J850" s="27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5">
      <c r="D851" s="29"/>
      <c r="E851" s="29"/>
      <c r="H851" s="27"/>
      <c r="I851" s="27"/>
      <c r="J851" s="27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5">
      <c r="D852" s="29"/>
      <c r="E852" s="29"/>
      <c r="H852" s="27"/>
      <c r="I852" s="27"/>
      <c r="J852" s="27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5">
      <c r="D853" s="29"/>
      <c r="E853" s="29"/>
      <c r="H853" s="27"/>
      <c r="I853" s="27"/>
      <c r="J853" s="27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5">
      <c r="D854" s="29"/>
      <c r="E854" s="29"/>
      <c r="H854" s="27"/>
      <c r="I854" s="27"/>
      <c r="J854" s="27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5">
      <c r="D855" s="29"/>
      <c r="E855" s="29"/>
      <c r="H855" s="27"/>
      <c r="I855" s="27"/>
      <c r="J855" s="27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5">
      <c r="D856" s="29"/>
      <c r="E856" s="29"/>
      <c r="H856" s="27"/>
      <c r="I856" s="27"/>
      <c r="J856" s="27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5">
      <c r="D857" s="29"/>
      <c r="E857" s="29"/>
      <c r="H857" s="27"/>
      <c r="I857" s="27"/>
      <c r="J857" s="27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5">
      <c r="D858" s="29"/>
      <c r="E858" s="29"/>
      <c r="H858" s="27"/>
      <c r="I858" s="27"/>
      <c r="J858" s="27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5">
      <c r="D859" s="29"/>
      <c r="E859" s="29"/>
      <c r="H859" s="27"/>
      <c r="I859" s="27"/>
      <c r="J859" s="27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5">
      <c r="D860" s="29"/>
      <c r="E860" s="29"/>
      <c r="H860" s="27"/>
      <c r="I860" s="27"/>
      <c r="J860" s="27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5">
      <c r="D861" s="29"/>
      <c r="E861" s="29"/>
      <c r="H861" s="27"/>
      <c r="I861" s="27"/>
      <c r="J861" s="27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5">
      <c r="D862" s="29"/>
      <c r="E862" s="29"/>
      <c r="H862" s="27"/>
      <c r="I862" s="27"/>
      <c r="J862" s="27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5">
      <c r="D863" s="29"/>
      <c r="E863" s="29"/>
      <c r="H863" s="27"/>
      <c r="I863" s="27"/>
      <c r="J863" s="27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5">
      <c r="D864" s="29"/>
      <c r="E864" s="29"/>
      <c r="H864" s="27"/>
      <c r="I864" s="27"/>
      <c r="J864" s="27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5">
      <c r="D865" s="29"/>
      <c r="E865" s="29"/>
      <c r="H865" s="27"/>
      <c r="I865" s="27"/>
      <c r="J865" s="27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5">
      <c r="D866" s="29"/>
      <c r="E866" s="29"/>
      <c r="H866" s="27"/>
      <c r="I866" s="27"/>
      <c r="J866" s="27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5">
      <c r="D867" s="29"/>
      <c r="E867" s="29"/>
      <c r="H867" s="27"/>
      <c r="I867" s="27"/>
      <c r="J867" s="27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5">
      <c r="D868" s="29"/>
      <c r="E868" s="29"/>
      <c r="H868" s="27"/>
      <c r="I868" s="27"/>
      <c r="J868" s="27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5">
      <c r="D869" s="29"/>
      <c r="E869" s="29"/>
      <c r="H869" s="27"/>
      <c r="I869" s="27"/>
      <c r="J869" s="27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5">
      <c r="D870" s="29"/>
      <c r="E870" s="29"/>
      <c r="H870" s="27"/>
      <c r="I870" s="27"/>
      <c r="J870" s="27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5">
      <c r="D871" s="29"/>
      <c r="E871" s="29"/>
      <c r="H871" s="27"/>
      <c r="I871" s="27"/>
      <c r="J871" s="27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5">
      <c r="D872" s="29"/>
      <c r="E872" s="29"/>
      <c r="H872" s="27"/>
      <c r="I872" s="27"/>
      <c r="J872" s="27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5">
      <c r="D873" s="29"/>
      <c r="E873" s="29"/>
      <c r="H873" s="27"/>
      <c r="I873" s="27"/>
      <c r="J873" s="27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5">
      <c r="D874" s="29"/>
      <c r="E874" s="29"/>
      <c r="H874" s="27"/>
      <c r="I874" s="27"/>
      <c r="J874" s="27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5">
      <c r="D875" s="29"/>
      <c r="E875" s="29"/>
      <c r="H875" s="27"/>
      <c r="I875" s="27"/>
      <c r="J875" s="27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5">
      <c r="D876" s="29"/>
      <c r="E876" s="29"/>
      <c r="H876" s="27"/>
      <c r="I876" s="27"/>
      <c r="J876" s="27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5">
      <c r="D877" s="29"/>
      <c r="E877" s="29"/>
      <c r="H877" s="27"/>
      <c r="I877" s="27"/>
      <c r="J877" s="27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5">
      <c r="D878" s="29"/>
      <c r="E878" s="29"/>
      <c r="H878" s="27"/>
      <c r="I878" s="27"/>
      <c r="J878" s="27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5">
      <c r="D879" s="29"/>
      <c r="E879" s="29"/>
      <c r="H879" s="27"/>
      <c r="I879" s="27"/>
      <c r="J879" s="27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5">
      <c r="D880" s="29"/>
      <c r="E880" s="29"/>
      <c r="H880" s="27"/>
      <c r="I880" s="27"/>
      <c r="J880" s="27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5">
      <c r="D881" s="29"/>
      <c r="E881" s="29"/>
      <c r="H881" s="27"/>
      <c r="I881" s="27"/>
      <c r="J881" s="27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5">
      <c r="D882" s="29"/>
      <c r="E882" s="29"/>
      <c r="H882" s="27"/>
      <c r="I882" s="27"/>
      <c r="J882" s="27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5">
      <c r="D883" s="29"/>
      <c r="E883" s="29"/>
      <c r="H883" s="27"/>
      <c r="I883" s="27"/>
      <c r="J883" s="27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5">
      <c r="D884" s="29"/>
      <c r="E884" s="29"/>
      <c r="H884" s="27"/>
      <c r="I884" s="27"/>
      <c r="J884" s="27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5">
      <c r="D885" s="29"/>
      <c r="E885" s="29"/>
      <c r="H885" s="27"/>
      <c r="I885" s="27"/>
      <c r="J885" s="27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5">
      <c r="D886" s="29"/>
      <c r="E886" s="29"/>
      <c r="H886" s="27"/>
      <c r="I886" s="27"/>
      <c r="J886" s="27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5">
      <c r="D887" s="29"/>
      <c r="E887" s="29"/>
      <c r="H887" s="27"/>
      <c r="I887" s="27"/>
      <c r="J887" s="27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5">
      <c r="D888" s="29"/>
      <c r="E888" s="29"/>
      <c r="H888" s="27"/>
      <c r="I888" s="27"/>
      <c r="J888" s="27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5">
      <c r="D889" s="29"/>
      <c r="E889" s="29"/>
      <c r="H889" s="27"/>
      <c r="I889" s="27"/>
      <c r="J889" s="27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5">
      <c r="D890" s="29"/>
      <c r="E890" s="29"/>
      <c r="H890" s="27"/>
      <c r="I890" s="27"/>
      <c r="J890" s="27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5">
      <c r="D891" s="29"/>
      <c r="E891" s="29"/>
      <c r="H891" s="27"/>
      <c r="I891" s="27"/>
      <c r="J891" s="27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5">
      <c r="D892" s="29"/>
      <c r="E892" s="29"/>
      <c r="H892" s="27"/>
      <c r="I892" s="27"/>
      <c r="J892" s="27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5">
      <c r="D893" s="29"/>
      <c r="E893" s="29"/>
      <c r="H893" s="27"/>
      <c r="I893" s="27"/>
      <c r="J893" s="27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5">
      <c r="D894" s="29"/>
      <c r="E894" s="29"/>
      <c r="H894" s="27"/>
      <c r="I894" s="27"/>
      <c r="J894" s="27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5">
      <c r="D895" s="29"/>
      <c r="E895" s="29"/>
      <c r="H895" s="27"/>
      <c r="I895" s="27"/>
      <c r="J895" s="27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5">
      <c r="D896" s="29"/>
      <c r="E896" s="29"/>
      <c r="H896" s="27"/>
      <c r="I896" s="27"/>
      <c r="J896" s="27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5">
      <c r="D897" s="29"/>
      <c r="E897" s="29"/>
      <c r="H897" s="27"/>
      <c r="I897" s="27"/>
      <c r="J897" s="27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5">
      <c r="D898" s="29"/>
      <c r="E898" s="29"/>
      <c r="H898" s="27"/>
      <c r="I898" s="27"/>
      <c r="J898" s="27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5">
      <c r="D899" s="29"/>
      <c r="E899" s="29"/>
      <c r="H899" s="27"/>
      <c r="I899" s="27"/>
      <c r="J899" s="27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5">
      <c r="D900" s="29"/>
      <c r="E900" s="29"/>
      <c r="H900" s="27"/>
      <c r="I900" s="27"/>
      <c r="J900" s="27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5">
      <c r="D901" s="29"/>
      <c r="E901" s="29"/>
      <c r="H901" s="27"/>
      <c r="I901" s="27"/>
      <c r="J901" s="27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5">
      <c r="D902" s="29"/>
      <c r="E902" s="29"/>
      <c r="H902" s="27"/>
      <c r="I902" s="27"/>
      <c r="J902" s="27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5">
      <c r="D903" s="29"/>
      <c r="E903" s="29"/>
      <c r="H903" s="27"/>
      <c r="I903" s="27"/>
      <c r="J903" s="27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5">
      <c r="D904" s="29"/>
      <c r="E904" s="29"/>
      <c r="H904" s="27"/>
      <c r="I904" s="27"/>
      <c r="J904" s="27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5">
      <c r="D905" s="29"/>
      <c r="E905" s="29"/>
      <c r="H905" s="27"/>
      <c r="I905" s="27"/>
      <c r="J905" s="27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5">
      <c r="D906" s="29"/>
      <c r="E906" s="29"/>
      <c r="H906" s="27"/>
      <c r="I906" s="27"/>
      <c r="J906" s="27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5">
      <c r="D907" s="29"/>
      <c r="E907" s="29"/>
      <c r="H907" s="27"/>
      <c r="I907" s="27"/>
      <c r="J907" s="27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5">
      <c r="D908" s="29"/>
      <c r="E908" s="29"/>
      <c r="H908" s="27"/>
      <c r="I908" s="27"/>
      <c r="J908" s="27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5">
      <c r="D909" s="29"/>
      <c r="E909" s="29"/>
      <c r="H909" s="27"/>
      <c r="I909" s="27"/>
      <c r="J909" s="27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5">
      <c r="D910" s="29"/>
      <c r="E910" s="29"/>
      <c r="H910" s="27"/>
      <c r="I910" s="27"/>
      <c r="J910" s="27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5">
      <c r="D911" s="29"/>
      <c r="E911" s="29"/>
      <c r="H911" s="27"/>
      <c r="I911" s="27"/>
      <c r="J911" s="27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5">
      <c r="D912" s="29"/>
      <c r="E912" s="29"/>
      <c r="H912" s="27"/>
      <c r="I912" s="27"/>
      <c r="J912" s="27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5">
      <c r="D913" s="29"/>
      <c r="E913" s="29"/>
      <c r="H913" s="27"/>
      <c r="I913" s="27"/>
      <c r="J913" s="27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5">
      <c r="D914" s="29"/>
      <c r="E914" s="29"/>
      <c r="H914" s="27"/>
      <c r="I914" s="27"/>
      <c r="J914" s="27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5">
      <c r="D915" s="29"/>
      <c r="E915" s="29"/>
      <c r="H915" s="27"/>
      <c r="I915" s="27"/>
      <c r="J915" s="27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5">
      <c r="D916" s="29"/>
      <c r="E916" s="29"/>
      <c r="H916" s="27"/>
      <c r="I916" s="27"/>
      <c r="J916" s="27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5">
      <c r="D917" s="29"/>
      <c r="E917" s="29"/>
      <c r="H917" s="27"/>
      <c r="I917" s="27"/>
      <c r="J917" s="27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5">
      <c r="D918" s="29"/>
      <c r="E918" s="29"/>
      <c r="H918" s="27"/>
      <c r="I918" s="27"/>
      <c r="J918" s="27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5">
      <c r="D919" s="29"/>
      <c r="E919" s="29"/>
      <c r="H919" s="27"/>
      <c r="I919" s="27"/>
      <c r="J919" s="27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5">
      <c r="D920" s="29"/>
      <c r="E920" s="29"/>
      <c r="H920" s="27"/>
      <c r="I920" s="27"/>
      <c r="J920" s="27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5">
      <c r="D921" s="29"/>
      <c r="E921" s="29"/>
      <c r="H921" s="27"/>
      <c r="I921" s="27"/>
      <c r="J921" s="27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5">
      <c r="D922" s="29"/>
      <c r="E922" s="29"/>
      <c r="H922" s="27"/>
      <c r="I922" s="27"/>
      <c r="J922" s="27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5">
      <c r="D923" s="29"/>
      <c r="E923" s="29"/>
      <c r="H923" s="27"/>
      <c r="I923" s="27"/>
      <c r="J923" s="27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5">
      <c r="D924" s="29"/>
      <c r="E924" s="29"/>
      <c r="H924" s="27"/>
      <c r="I924" s="27"/>
      <c r="J924" s="27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5">
      <c r="D925" s="29"/>
      <c r="E925" s="29"/>
      <c r="H925" s="27"/>
      <c r="I925" s="27"/>
      <c r="J925" s="27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5">
      <c r="D926" s="29"/>
      <c r="E926" s="29"/>
      <c r="H926" s="27"/>
      <c r="I926" s="27"/>
      <c r="J926" s="27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5">
      <c r="D927" s="29"/>
      <c r="E927" s="29"/>
      <c r="H927" s="27"/>
      <c r="I927" s="27"/>
      <c r="J927" s="27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5">
      <c r="D928" s="29"/>
      <c r="E928" s="29"/>
      <c r="H928" s="27"/>
      <c r="I928" s="27"/>
      <c r="J928" s="27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5">
      <c r="D929" s="29"/>
      <c r="E929" s="29"/>
      <c r="H929" s="27"/>
      <c r="I929" s="27"/>
      <c r="J929" s="27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5">
      <c r="D930" s="29"/>
      <c r="E930" s="29"/>
      <c r="H930" s="27"/>
      <c r="I930" s="27"/>
      <c r="J930" s="27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5">
      <c r="D931" s="29"/>
      <c r="E931" s="29"/>
      <c r="H931" s="27"/>
      <c r="I931" s="27"/>
      <c r="J931" s="27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5">
      <c r="D932" s="29"/>
      <c r="E932" s="29"/>
      <c r="H932" s="27"/>
      <c r="I932" s="27"/>
      <c r="J932" s="27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5">
      <c r="D933" s="29"/>
      <c r="E933" s="29"/>
      <c r="H933" s="27"/>
      <c r="I933" s="27"/>
      <c r="J933" s="27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5">
      <c r="D934" s="29"/>
      <c r="E934" s="29"/>
      <c r="H934" s="27"/>
      <c r="I934" s="27"/>
      <c r="J934" s="27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5">
      <c r="D935" s="29"/>
      <c r="E935" s="29"/>
      <c r="H935" s="27"/>
      <c r="I935" s="27"/>
      <c r="J935" s="27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5">
      <c r="D936" s="29"/>
      <c r="E936" s="29"/>
      <c r="H936" s="27"/>
      <c r="I936" s="27"/>
      <c r="J936" s="27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5">
      <c r="D937" s="29"/>
      <c r="E937" s="29"/>
      <c r="H937" s="27"/>
      <c r="I937" s="27"/>
      <c r="J937" s="27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5">
      <c r="D938" s="29"/>
      <c r="E938" s="29"/>
      <c r="H938" s="27"/>
      <c r="I938" s="27"/>
      <c r="J938" s="27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5">
      <c r="D939" s="29"/>
      <c r="E939" s="29"/>
      <c r="H939" s="27"/>
      <c r="I939" s="27"/>
      <c r="J939" s="27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5">
      <c r="D940" s="29"/>
      <c r="E940" s="29"/>
      <c r="H940" s="27"/>
      <c r="I940" s="27"/>
      <c r="J940" s="27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5">
      <c r="D941" s="29"/>
      <c r="E941" s="29"/>
      <c r="H941" s="27"/>
      <c r="I941" s="27"/>
      <c r="J941" s="27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5">
      <c r="D942" s="29"/>
      <c r="E942" s="29"/>
      <c r="H942" s="27"/>
      <c r="I942" s="27"/>
      <c r="J942" s="27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5">
      <c r="D943" s="29"/>
      <c r="E943" s="29"/>
      <c r="H943" s="27"/>
      <c r="I943" s="27"/>
      <c r="J943" s="27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5">
      <c r="D944" s="29"/>
      <c r="E944" s="29"/>
      <c r="H944" s="27"/>
      <c r="I944" s="27"/>
      <c r="J944" s="27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5">
      <c r="D945" s="29"/>
      <c r="E945" s="29"/>
      <c r="H945" s="27"/>
      <c r="I945" s="27"/>
      <c r="J945" s="27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5">
      <c r="D946" s="29"/>
      <c r="E946" s="29"/>
      <c r="H946" s="27"/>
      <c r="I946" s="27"/>
      <c r="J946" s="27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5">
      <c r="D947" s="29"/>
      <c r="E947" s="29"/>
      <c r="H947" s="27"/>
      <c r="I947" s="27"/>
      <c r="J947" s="27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5">
      <c r="D948" s="29"/>
      <c r="E948" s="29"/>
      <c r="H948" s="27"/>
      <c r="I948" s="27"/>
      <c r="J948" s="27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5">
      <c r="D949" s="29"/>
      <c r="E949" s="29"/>
      <c r="H949" s="27"/>
      <c r="I949" s="27"/>
      <c r="J949" s="27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5">
      <c r="D950" s="29"/>
      <c r="E950" s="29"/>
      <c r="H950" s="27"/>
      <c r="I950" s="27"/>
      <c r="J950" s="27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5">
      <c r="D951" s="29"/>
      <c r="E951" s="29"/>
      <c r="H951" s="27"/>
      <c r="I951" s="27"/>
      <c r="J951" s="27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5">
      <c r="D952" s="29"/>
      <c r="E952" s="29"/>
      <c r="H952" s="27"/>
      <c r="I952" s="27"/>
      <c r="J952" s="27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5">
      <c r="D953" s="29"/>
      <c r="E953" s="29"/>
      <c r="H953" s="27"/>
      <c r="I953" s="27"/>
      <c r="J953" s="27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5">
      <c r="D954" s="29"/>
      <c r="E954" s="29"/>
      <c r="H954" s="27"/>
      <c r="I954" s="27"/>
      <c r="J954" s="27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5">
      <c r="D955" s="29"/>
      <c r="E955" s="29"/>
      <c r="H955" s="27"/>
      <c r="I955" s="27"/>
      <c r="J955" s="27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5">
      <c r="D956" s="29"/>
      <c r="E956" s="29"/>
      <c r="H956" s="27"/>
      <c r="I956" s="27"/>
      <c r="J956" s="27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5">
      <c r="D957" s="29"/>
      <c r="E957" s="29"/>
      <c r="H957" s="27"/>
      <c r="I957" s="27"/>
      <c r="J957" s="27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5">
      <c r="D958" s="29"/>
      <c r="E958" s="29"/>
      <c r="H958" s="27"/>
      <c r="I958" s="27"/>
      <c r="J958" s="27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5">
      <c r="D959" s="29"/>
      <c r="E959" s="29"/>
      <c r="H959" s="27"/>
      <c r="I959" s="27"/>
      <c r="J959" s="27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5">
      <c r="D960" s="29"/>
      <c r="E960" s="29"/>
      <c r="H960" s="27"/>
      <c r="I960" s="27"/>
      <c r="J960" s="27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5">
      <c r="D961" s="29"/>
      <c r="E961" s="29"/>
      <c r="H961" s="27"/>
      <c r="I961" s="27"/>
      <c r="J961" s="27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5">
      <c r="D962" s="29"/>
      <c r="E962" s="29"/>
      <c r="H962" s="27"/>
      <c r="I962" s="27"/>
      <c r="J962" s="27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5">
      <c r="D963" s="29"/>
      <c r="E963" s="29"/>
      <c r="H963" s="27"/>
      <c r="I963" s="27"/>
      <c r="J963" s="27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5">
      <c r="D964" s="29"/>
      <c r="E964" s="29"/>
      <c r="H964" s="27"/>
      <c r="I964" s="27"/>
      <c r="J964" s="27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5">
      <c r="D965" s="29"/>
      <c r="E965" s="29"/>
      <c r="H965" s="27"/>
      <c r="I965" s="27"/>
      <c r="J965" s="27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5">
      <c r="D966" s="29"/>
      <c r="E966" s="29"/>
      <c r="H966" s="27"/>
      <c r="I966" s="27"/>
      <c r="J966" s="27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5">
      <c r="D967" s="29"/>
      <c r="E967" s="29"/>
      <c r="H967" s="27"/>
      <c r="I967" s="27"/>
      <c r="J967" s="27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5">
      <c r="D968" s="29"/>
      <c r="E968" s="29"/>
      <c r="H968" s="27"/>
      <c r="I968" s="27"/>
      <c r="J968" s="27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5">
      <c r="D969" s="29"/>
      <c r="E969" s="29"/>
      <c r="H969" s="27"/>
      <c r="I969" s="27"/>
      <c r="J969" s="27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5">
      <c r="D970" s="29"/>
      <c r="E970" s="29"/>
      <c r="H970" s="27"/>
      <c r="I970" s="27"/>
      <c r="J970" s="27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Q27" sqref="Q27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4" width="10.28515625" customWidth="1"/>
    <col min="5" max="5" width="10.140625" customWidth="1"/>
    <col min="6" max="6" width="8.140625" style="27" customWidth="1"/>
    <col min="7" max="7" width="9.28515625" style="28" customWidth="1"/>
    <col min="8" max="8" width="11" customWidth="1"/>
    <col min="9" max="9" width="10.28515625" customWidth="1"/>
    <col min="10" max="10" width="8.5703125" style="27" customWidth="1"/>
    <col min="11" max="11" width="10.140625" style="28" customWidth="1"/>
    <col min="12" max="12" width="11.140625" customWidth="1"/>
    <col min="13" max="13" width="11.42578125" customWidth="1"/>
    <col min="14" max="14" width="9.28515625" style="27" customWidth="1"/>
    <col min="15" max="15" width="9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5">
      <c r="A1" s="20"/>
      <c r="B1" s="73" t="s">
        <v>91</v>
      </c>
      <c r="C1" s="20"/>
      <c r="D1" s="97" t="s">
        <v>83</v>
      </c>
      <c r="E1" s="95"/>
      <c r="F1" s="95"/>
      <c r="G1" s="96"/>
      <c r="H1" s="97" t="s">
        <v>84</v>
      </c>
      <c r="I1" s="95"/>
      <c r="J1" s="95"/>
      <c r="K1" s="96"/>
      <c r="L1" s="94" t="s">
        <v>85</v>
      </c>
      <c r="M1" s="95"/>
      <c r="N1" s="95"/>
      <c r="O1" s="96"/>
      <c r="P1" t="s">
        <v>88</v>
      </c>
      <c r="Q1" t="s">
        <v>89</v>
      </c>
      <c r="R1" t="s">
        <v>90</v>
      </c>
    </row>
    <row r="2" spans="1:18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74" t="s">
        <v>18</v>
      </c>
      <c r="K2" s="68" t="s">
        <v>21</v>
      </c>
      <c r="L2" s="21" t="s">
        <v>19</v>
      </c>
      <c r="M2" s="21" t="s">
        <v>22</v>
      </c>
      <c r="N2" s="74" t="s">
        <v>18</v>
      </c>
      <c r="O2" s="68" t="s">
        <v>11</v>
      </c>
      <c r="P2" s="23" t="s">
        <v>102</v>
      </c>
      <c r="Q2" s="31" t="s">
        <v>103</v>
      </c>
      <c r="R2" s="33" t="s">
        <v>104</v>
      </c>
    </row>
    <row r="3" spans="1:18" x14ac:dyDescent="0.25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5">
      <c r="A4" t="s">
        <v>130</v>
      </c>
      <c r="B4">
        <v>850</v>
      </c>
      <c r="C4" s="19">
        <v>111</v>
      </c>
      <c r="D4" s="56">
        <v>29.0275</v>
      </c>
      <c r="E4" s="107">
        <v>29.027100000000001</v>
      </c>
      <c r="F4" s="27">
        <f>D4-E4</f>
        <v>3.9999999999906777E-4</v>
      </c>
      <c r="G4" s="28">
        <f>(D4+E4)/2</f>
        <v>29.0273</v>
      </c>
      <c r="H4" s="25">
        <v>29.0502</v>
      </c>
      <c r="I4" s="25">
        <v>29.049900000000001</v>
      </c>
      <c r="J4" s="60">
        <f>H4-I4</f>
        <v>2.9999999999930083E-4</v>
      </c>
      <c r="K4" s="28">
        <f>(H4+I4)/2</f>
        <v>29.050049999999999</v>
      </c>
      <c r="L4" s="27">
        <v>29.048999999999999</v>
      </c>
      <c r="M4" s="30">
        <v>29.048999999999999</v>
      </c>
      <c r="N4" s="60">
        <f>L4-M4</f>
        <v>0</v>
      </c>
      <c r="O4" s="28">
        <f>(L4+M4)/2</f>
        <v>29.048999999999999</v>
      </c>
      <c r="P4" s="59">
        <f>K4-G4</f>
        <v>2.2749999999998494E-2</v>
      </c>
      <c r="Q4" s="59">
        <f>O4-G4</f>
        <v>2.1699999999999164E-2</v>
      </c>
      <c r="R4" s="59">
        <f>P4-Q4</f>
        <v>1.0499999999993292E-3</v>
      </c>
    </row>
    <row r="5" spans="1:18" x14ac:dyDescent="0.25">
      <c r="B5">
        <v>90</v>
      </c>
      <c r="C5" s="19">
        <v>112</v>
      </c>
      <c r="D5" s="56">
        <v>28.145099999999999</v>
      </c>
      <c r="E5" s="107">
        <v>28.145399999999999</v>
      </c>
      <c r="F5" s="27">
        <f t="shared" ref="F5:F24" si="0">D5-E5</f>
        <v>-2.9999999999930083E-4</v>
      </c>
      <c r="G5" s="28">
        <f t="shared" ref="G5:G24" si="1">(D5+E5)/2</f>
        <v>28.145249999999997</v>
      </c>
      <c r="H5" s="25">
        <v>32.627400000000002</v>
      </c>
      <c r="I5" s="25">
        <v>32.626899999999999</v>
      </c>
      <c r="J5" s="60">
        <f t="shared" ref="J5:J24" si="2">H5-I5</f>
        <v>5.0000000000238742E-4</v>
      </c>
      <c r="K5" s="28">
        <f t="shared" ref="K5:K24" si="3">(H5+I5)/2</f>
        <v>32.62715</v>
      </c>
      <c r="L5" s="27">
        <v>32.602800000000002</v>
      </c>
      <c r="M5" s="30">
        <v>32.6023</v>
      </c>
      <c r="N5" s="60">
        <f t="shared" ref="N5:N24" si="4">L5-M5</f>
        <v>5.0000000000238742E-4</v>
      </c>
      <c r="O5" s="28">
        <f t="shared" ref="O5:O24" si="5">(L5+M5)/2</f>
        <v>32.602550000000001</v>
      </c>
      <c r="P5" s="59">
        <f t="shared" ref="P5:P24" si="6">K5-G5</f>
        <v>4.4819000000000031</v>
      </c>
      <c r="Q5" s="59">
        <f t="shared" ref="Q5:Q24" si="7">O5-G5</f>
        <v>4.4573000000000036</v>
      </c>
      <c r="R5" s="59">
        <f t="shared" ref="R5:R24" si="8">P5-Q5</f>
        <v>2.4599999999999511E-2</v>
      </c>
    </row>
    <row r="6" spans="1:18" x14ac:dyDescent="0.25">
      <c r="B6">
        <v>63</v>
      </c>
      <c r="C6" s="19">
        <v>113</v>
      </c>
      <c r="D6" s="56">
        <v>28.972999999999999</v>
      </c>
      <c r="E6" s="107">
        <v>28.973299999999998</v>
      </c>
      <c r="F6" s="27">
        <f t="shared" si="0"/>
        <v>-2.9999999999930083E-4</v>
      </c>
      <c r="G6" s="28">
        <f t="shared" si="1"/>
        <v>28.973149999999997</v>
      </c>
      <c r="H6" s="25">
        <v>29.445799999999998</v>
      </c>
      <c r="I6" s="25">
        <v>29.445799999999998</v>
      </c>
      <c r="J6" s="27">
        <f t="shared" si="2"/>
        <v>0</v>
      </c>
      <c r="K6" s="28">
        <f t="shared" si="3"/>
        <v>29.445799999999998</v>
      </c>
      <c r="L6" s="27">
        <v>29.440200000000001</v>
      </c>
      <c r="M6" s="30">
        <v>29.44</v>
      </c>
      <c r="N6" s="60">
        <f t="shared" si="4"/>
        <v>1.9999999999953388E-4</v>
      </c>
      <c r="O6" s="28">
        <f t="shared" si="5"/>
        <v>29.440100000000001</v>
      </c>
      <c r="P6" s="59">
        <f t="shared" si="6"/>
        <v>0.47265000000000157</v>
      </c>
      <c r="Q6" s="59">
        <f t="shared" si="7"/>
        <v>0.4669500000000042</v>
      </c>
      <c r="R6" s="59">
        <f t="shared" si="8"/>
        <v>5.6999999999973738E-3</v>
      </c>
    </row>
    <row r="7" spans="1:18" x14ac:dyDescent="0.25">
      <c r="A7" t="s">
        <v>129</v>
      </c>
      <c r="B7">
        <v>850</v>
      </c>
      <c r="C7" s="19">
        <v>114</v>
      </c>
      <c r="D7" s="56">
        <v>30.870999999999999</v>
      </c>
      <c r="E7" s="107">
        <v>30.8706</v>
      </c>
      <c r="F7" s="27">
        <f t="shared" si="0"/>
        <v>3.9999999999906777E-4</v>
      </c>
      <c r="G7" s="28">
        <f t="shared" si="1"/>
        <v>30.870799999999999</v>
      </c>
      <c r="H7" s="25">
        <v>31.0259</v>
      </c>
      <c r="I7" s="25">
        <v>31.0261</v>
      </c>
      <c r="J7" s="60">
        <f t="shared" si="2"/>
        <v>-1.9999999999953388E-4</v>
      </c>
      <c r="K7" s="28">
        <f t="shared" si="3"/>
        <v>31.026</v>
      </c>
      <c r="L7" s="27">
        <v>31.0229</v>
      </c>
      <c r="M7" s="30">
        <v>31.0228</v>
      </c>
      <c r="N7" s="60">
        <f t="shared" si="4"/>
        <v>9.9999999999766942E-5</v>
      </c>
      <c r="O7" s="28">
        <f t="shared" si="5"/>
        <v>31.022849999999998</v>
      </c>
      <c r="P7" s="59">
        <f t="shared" si="6"/>
        <v>0.15520000000000067</v>
      </c>
      <c r="Q7" s="59">
        <f t="shared" si="7"/>
        <v>0.15204999999999913</v>
      </c>
      <c r="R7" s="59">
        <f t="shared" si="8"/>
        <v>3.1500000000015405E-3</v>
      </c>
    </row>
    <row r="8" spans="1:18" x14ac:dyDescent="0.25">
      <c r="B8">
        <v>90</v>
      </c>
      <c r="C8" s="19">
        <v>115</v>
      </c>
      <c r="D8" s="56">
        <v>28.9877</v>
      </c>
      <c r="E8" s="107">
        <v>28.9877</v>
      </c>
      <c r="F8" s="27">
        <f t="shared" si="0"/>
        <v>0</v>
      </c>
      <c r="G8" s="28">
        <f t="shared" si="1"/>
        <v>28.9877</v>
      </c>
      <c r="H8" s="25">
        <v>33.853299999999997</v>
      </c>
      <c r="I8" s="25">
        <v>33.852800000000002</v>
      </c>
      <c r="J8" s="60">
        <f t="shared" si="2"/>
        <v>4.99999999995282E-4</v>
      </c>
      <c r="K8" s="28">
        <f t="shared" si="3"/>
        <v>33.853049999999996</v>
      </c>
      <c r="L8" s="27">
        <v>33.826000000000001</v>
      </c>
      <c r="M8" s="30">
        <v>33.825800000000001</v>
      </c>
      <c r="N8" s="60">
        <f t="shared" si="4"/>
        <v>1.9999999999953388E-4</v>
      </c>
      <c r="O8" s="28">
        <f t="shared" si="5"/>
        <v>33.825900000000004</v>
      </c>
      <c r="P8" s="59">
        <f t="shared" si="6"/>
        <v>4.8653499999999958</v>
      </c>
      <c r="Q8" s="59">
        <f t="shared" si="7"/>
        <v>4.8382000000000041</v>
      </c>
      <c r="R8" s="59">
        <f t="shared" si="8"/>
        <v>2.7149999999991792E-2</v>
      </c>
    </row>
    <row r="9" spans="1:18" x14ac:dyDescent="0.25">
      <c r="B9">
        <v>63</v>
      </c>
      <c r="C9" s="19">
        <v>116</v>
      </c>
      <c r="D9" s="56">
        <v>28.889600000000002</v>
      </c>
      <c r="E9" s="107">
        <v>28.889600000000002</v>
      </c>
      <c r="F9" s="27">
        <f t="shared" si="0"/>
        <v>0</v>
      </c>
      <c r="G9" s="28">
        <f t="shared" si="1"/>
        <v>28.889600000000002</v>
      </c>
      <c r="H9" s="25">
        <v>29.460799999999999</v>
      </c>
      <c r="I9" s="25">
        <v>29.4603</v>
      </c>
      <c r="J9" s="60">
        <f t="shared" si="2"/>
        <v>4.9999999999883471E-4</v>
      </c>
      <c r="K9" s="28">
        <f t="shared" si="3"/>
        <v>29.460549999999998</v>
      </c>
      <c r="L9" s="27">
        <v>29.4543</v>
      </c>
      <c r="M9" s="30">
        <v>29.453800000000001</v>
      </c>
      <c r="N9" s="60">
        <f t="shared" si="4"/>
        <v>4.9999999999883471E-4</v>
      </c>
      <c r="O9" s="28">
        <f t="shared" si="5"/>
        <v>29.454050000000002</v>
      </c>
      <c r="P9" s="59">
        <f t="shared" si="6"/>
        <v>0.57094999999999629</v>
      </c>
      <c r="Q9" s="59">
        <f t="shared" si="7"/>
        <v>0.56445000000000078</v>
      </c>
      <c r="R9" s="59">
        <f t="shared" si="8"/>
        <v>6.4999999999955094E-3</v>
      </c>
    </row>
    <row r="10" spans="1:18" x14ac:dyDescent="0.25">
      <c r="A10" t="s">
        <v>128</v>
      </c>
      <c r="B10">
        <v>850</v>
      </c>
      <c r="C10" s="19">
        <v>117</v>
      </c>
      <c r="D10" s="56">
        <v>30.837900000000001</v>
      </c>
      <c r="E10" s="107">
        <v>30.838100000000001</v>
      </c>
      <c r="F10" s="27">
        <f t="shared" si="0"/>
        <v>-1.9999999999953388E-4</v>
      </c>
      <c r="G10" s="28">
        <f t="shared" si="1"/>
        <v>30.838000000000001</v>
      </c>
      <c r="H10" s="25">
        <v>30.865100000000002</v>
      </c>
      <c r="I10" s="25">
        <v>30.864599999999999</v>
      </c>
      <c r="J10" s="27">
        <f t="shared" si="2"/>
        <v>5.0000000000238742E-4</v>
      </c>
      <c r="K10" s="28">
        <f t="shared" si="3"/>
        <v>30.864850000000001</v>
      </c>
      <c r="L10" s="27">
        <v>30.8627</v>
      </c>
      <c r="M10" s="30">
        <v>30.8627</v>
      </c>
      <c r="N10" s="60">
        <f t="shared" si="4"/>
        <v>0</v>
      </c>
      <c r="O10" s="28">
        <f t="shared" si="5"/>
        <v>30.8627</v>
      </c>
      <c r="P10" s="59">
        <f t="shared" si="6"/>
        <v>2.6849999999999596E-2</v>
      </c>
      <c r="Q10" s="59">
        <f t="shared" si="7"/>
        <v>2.4699999999999278E-2</v>
      </c>
      <c r="R10" s="59">
        <f t="shared" si="8"/>
        <v>2.1500000000003183E-3</v>
      </c>
    </row>
    <row r="11" spans="1:18" x14ac:dyDescent="0.25">
      <c r="B11">
        <v>90</v>
      </c>
      <c r="C11" s="19">
        <v>118</v>
      </c>
      <c r="D11" s="56">
        <v>29.220400000000001</v>
      </c>
      <c r="E11" s="107">
        <v>29.220800000000001</v>
      </c>
      <c r="F11" s="27">
        <f t="shared" si="0"/>
        <v>-3.9999999999906777E-4</v>
      </c>
      <c r="G11" s="28">
        <f t="shared" si="1"/>
        <v>29.220600000000001</v>
      </c>
      <c r="H11" s="25">
        <v>34.590899999999998</v>
      </c>
      <c r="I11" s="25">
        <v>34.590499999999999</v>
      </c>
      <c r="J11" s="60">
        <f t="shared" si="2"/>
        <v>3.9999999999906777E-4</v>
      </c>
      <c r="K11" s="28">
        <f t="shared" si="3"/>
        <v>34.590699999999998</v>
      </c>
      <c r="L11" s="27">
        <v>34.563200000000002</v>
      </c>
      <c r="M11" s="30">
        <v>34.563000000000002</v>
      </c>
      <c r="N11" s="60">
        <f t="shared" si="4"/>
        <v>1.9999999999953388E-4</v>
      </c>
      <c r="O11" s="28">
        <f t="shared" si="5"/>
        <v>34.563100000000006</v>
      </c>
      <c r="P11" s="59">
        <f t="shared" si="6"/>
        <v>5.3700999999999972</v>
      </c>
      <c r="Q11" s="59">
        <f t="shared" si="7"/>
        <v>5.3425000000000047</v>
      </c>
      <c r="R11" s="59">
        <f t="shared" si="8"/>
        <v>2.7599999999992519E-2</v>
      </c>
    </row>
    <row r="12" spans="1:18" x14ac:dyDescent="0.25">
      <c r="B12">
        <v>63</v>
      </c>
      <c r="C12" s="19">
        <v>119</v>
      </c>
      <c r="D12" s="39">
        <v>30.208100000000002</v>
      </c>
      <c r="E12" s="39">
        <v>30.207799999999999</v>
      </c>
      <c r="F12" s="27">
        <f t="shared" si="0"/>
        <v>3.0000000000285354E-4</v>
      </c>
      <c r="G12" s="28">
        <f t="shared" si="1"/>
        <v>30.20795</v>
      </c>
      <c r="H12" s="25">
        <v>30.744900000000001</v>
      </c>
      <c r="I12" s="25">
        <v>30.744700000000002</v>
      </c>
      <c r="J12" s="60">
        <f t="shared" si="2"/>
        <v>1.9999999999953388E-4</v>
      </c>
      <c r="K12" s="28">
        <f t="shared" si="3"/>
        <v>30.744800000000001</v>
      </c>
      <c r="L12" s="27">
        <v>30.7408</v>
      </c>
      <c r="M12" s="30">
        <v>30.740300000000001</v>
      </c>
      <c r="N12" s="60">
        <f t="shared" si="4"/>
        <v>4.9999999999883471E-4</v>
      </c>
      <c r="O12" s="28">
        <f t="shared" si="5"/>
        <v>30.740549999999999</v>
      </c>
      <c r="P12" s="59">
        <f t="shared" si="6"/>
        <v>0.53685000000000116</v>
      </c>
      <c r="Q12" s="59">
        <f t="shared" si="7"/>
        <v>0.53259999999999863</v>
      </c>
      <c r="R12" s="59">
        <f t="shared" si="8"/>
        <v>4.2500000000025295E-3</v>
      </c>
    </row>
    <row r="13" spans="1:18" x14ac:dyDescent="0.25">
      <c r="A13" t="s">
        <v>127</v>
      </c>
      <c r="B13">
        <v>850</v>
      </c>
      <c r="C13" s="19">
        <v>120</v>
      </c>
      <c r="D13" s="39">
        <v>28.396999999999998</v>
      </c>
      <c r="E13" s="39">
        <v>28.3965</v>
      </c>
      <c r="F13" s="27">
        <f t="shared" si="0"/>
        <v>4.9999999999883471E-4</v>
      </c>
      <c r="G13" s="28">
        <f t="shared" si="1"/>
        <v>28.396749999999997</v>
      </c>
      <c r="H13" s="25">
        <v>28.406500000000001</v>
      </c>
      <c r="I13" s="25">
        <v>28.406099999999999</v>
      </c>
      <c r="J13" s="60">
        <f t="shared" si="2"/>
        <v>4.0000000000262048E-4</v>
      </c>
      <c r="K13" s="28">
        <f t="shared" si="3"/>
        <v>28.406300000000002</v>
      </c>
      <c r="L13" s="27">
        <v>28.404699999999998</v>
      </c>
      <c r="M13" s="30">
        <v>28.404599999999999</v>
      </c>
      <c r="N13" s="60">
        <f t="shared" si="4"/>
        <v>9.9999999999766942E-5</v>
      </c>
      <c r="O13" s="28">
        <f t="shared" si="5"/>
        <v>28.404649999999997</v>
      </c>
      <c r="P13" s="59">
        <f t="shared" si="6"/>
        <v>9.5500000000043883E-3</v>
      </c>
      <c r="Q13" s="59">
        <f t="shared" si="7"/>
        <v>7.899999999999352E-3</v>
      </c>
      <c r="R13" s="59">
        <f t="shared" si="8"/>
        <v>1.6500000000050363E-3</v>
      </c>
    </row>
    <row r="14" spans="1:18" x14ac:dyDescent="0.25">
      <c r="B14">
        <v>90</v>
      </c>
      <c r="C14" s="19">
        <v>121</v>
      </c>
      <c r="D14" s="39">
        <v>28.733899999999998</v>
      </c>
      <c r="E14" s="39">
        <v>28.733599999999999</v>
      </c>
      <c r="F14" s="27">
        <f t="shared" si="0"/>
        <v>2.9999999999930083E-4</v>
      </c>
      <c r="G14" s="28">
        <f t="shared" si="1"/>
        <v>28.733750000000001</v>
      </c>
      <c r="H14" s="25">
        <v>34.2134</v>
      </c>
      <c r="I14" s="25">
        <v>34.212899999999998</v>
      </c>
      <c r="J14" s="60">
        <f t="shared" si="2"/>
        <v>5.0000000000238742E-4</v>
      </c>
      <c r="K14" s="28">
        <f t="shared" si="3"/>
        <v>34.213149999999999</v>
      </c>
      <c r="L14" s="27">
        <v>34.182899999999997</v>
      </c>
      <c r="M14" s="30">
        <v>34.182899999999997</v>
      </c>
      <c r="N14" s="60">
        <f t="shared" si="4"/>
        <v>0</v>
      </c>
      <c r="O14" s="28">
        <f t="shared" si="5"/>
        <v>34.182899999999997</v>
      </c>
      <c r="P14" s="59">
        <f t="shared" si="6"/>
        <v>5.4793999999999983</v>
      </c>
      <c r="Q14" s="59">
        <f t="shared" si="7"/>
        <v>5.4491499999999959</v>
      </c>
      <c r="R14" s="59">
        <f t="shared" si="8"/>
        <v>3.0250000000002331E-2</v>
      </c>
    </row>
    <row r="15" spans="1:18" x14ac:dyDescent="0.25">
      <c r="B15">
        <v>63</v>
      </c>
      <c r="C15" s="19">
        <v>122</v>
      </c>
      <c r="D15" s="39">
        <v>31.308199999999999</v>
      </c>
      <c r="E15" s="39">
        <v>31.308199999999999</v>
      </c>
      <c r="F15" s="27">
        <f t="shared" si="0"/>
        <v>0</v>
      </c>
      <c r="G15" s="28">
        <f t="shared" si="1"/>
        <v>31.308199999999999</v>
      </c>
      <c r="H15" s="25">
        <v>31.842099999999999</v>
      </c>
      <c r="I15" s="25">
        <v>31.841999999999999</v>
      </c>
      <c r="J15" s="60">
        <f t="shared" si="2"/>
        <v>9.9999999999766942E-5</v>
      </c>
      <c r="K15" s="28">
        <f t="shared" si="3"/>
        <v>31.84205</v>
      </c>
      <c r="L15" s="27">
        <v>31.837700000000002</v>
      </c>
      <c r="M15" s="30">
        <v>31.837399999999999</v>
      </c>
      <c r="N15" s="60">
        <f t="shared" si="4"/>
        <v>3.0000000000285354E-4</v>
      </c>
      <c r="O15" s="28">
        <f t="shared" si="5"/>
        <v>31.83755</v>
      </c>
      <c r="P15" s="59">
        <f t="shared" si="6"/>
        <v>0.53385000000000105</v>
      </c>
      <c r="Q15" s="59">
        <f t="shared" si="7"/>
        <v>0.52935000000000088</v>
      </c>
      <c r="R15" s="59">
        <f t="shared" si="8"/>
        <v>4.5000000000001705E-3</v>
      </c>
    </row>
    <row r="16" spans="1:18" x14ac:dyDescent="0.25">
      <c r="A16" t="s">
        <v>126</v>
      </c>
      <c r="B16">
        <v>850</v>
      </c>
      <c r="C16" s="19">
        <v>123</v>
      </c>
      <c r="D16" s="39">
        <v>28.976299999999998</v>
      </c>
      <c r="E16" s="39">
        <v>28.976099999999999</v>
      </c>
      <c r="F16" s="27">
        <f t="shared" si="0"/>
        <v>1.9999999999953388E-4</v>
      </c>
      <c r="G16" s="28">
        <f t="shared" si="1"/>
        <v>28.976199999999999</v>
      </c>
      <c r="H16" s="25">
        <v>28.998200000000001</v>
      </c>
      <c r="I16" s="25">
        <v>28.998100000000001</v>
      </c>
      <c r="J16" s="60">
        <f t="shared" si="2"/>
        <v>9.9999999999766942E-5</v>
      </c>
      <c r="K16" s="28">
        <f t="shared" si="3"/>
        <v>28.998150000000003</v>
      </c>
      <c r="L16" s="27">
        <v>28.997299999999999</v>
      </c>
      <c r="M16" s="30">
        <v>28.997</v>
      </c>
      <c r="N16" s="60">
        <f t="shared" si="4"/>
        <v>2.9999999999930083E-4</v>
      </c>
      <c r="O16" s="28">
        <f t="shared" si="5"/>
        <v>28.997149999999998</v>
      </c>
      <c r="P16" s="59">
        <f t="shared" si="6"/>
        <v>2.1950000000003911E-2</v>
      </c>
      <c r="Q16" s="59">
        <f t="shared" si="7"/>
        <v>2.0949999999999136E-2</v>
      </c>
      <c r="R16" s="59">
        <f t="shared" si="8"/>
        <v>1.0000000000047748E-3</v>
      </c>
    </row>
    <row r="17" spans="1:18" x14ac:dyDescent="0.25">
      <c r="B17">
        <v>90</v>
      </c>
      <c r="C17" s="19">
        <v>124</v>
      </c>
      <c r="D17" s="39">
        <v>28.9131</v>
      </c>
      <c r="E17" s="39">
        <v>28.9129</v>
      </c>
      <c r="F17" s="27">
        <f t="shared" si="0"/>
        <v>1.9999999999953388E-4</v>
      </c>
      <c r="G17" s="28">
        <f t="shared" si="1"/>
        <v>28.913</v>
      </c>
      <c r="H17" s="25">
        <v>34.567300000000003</v>
      </c>
      <c r="I17" s="25">
        <v>34.566800000000001</v>
      </c>
      <c r="J17" s="60">
        <f t="shared" si="2"/>
        <v>5.0000000000238742E-4</v>
      </c>
      <c r="K17" s="28">
        <f t="shared" si="3"/>
        <v>34.567050000000002</v>
      </c>
      <c r="L17" s="27">
        <v>34.538800000000002</v>
      </c>
      <c r="M17" s="30">
        <v>34.538600000000002</v>
      </c>
      <c r="N17" s="60">
        <f t="shared" si="4"/>
        <v>1.9999999999953388E-4</v>
      </c>
      <c r="O17" s="28">
        <f t="shared" si="5"/>
        <v>34.538700000000006</v>
      </c>
      <c r="P17" s="59">
        <f t="shared" si="6"/>
        <v>5.6540500000000016</v>
      </c>
      <c r="Q17" s="59">
        <f t="shared" si="7"/>
        <v>5.6257000000000055</v>
      </c>
      <c r="R17" s="59">
        <f t="shared" si="8"/>
        <v>2.8349999999996101E-2</v>
      </c>
    </row>
    <row r="18" spans="1:18" x14ac:dyDescent="0.25">
      <c r="B18">
        <v>63</v>
      </c>
      <c r="C18" s="19">
        <v>125</v>
      </c>
      <c r="D18" s="39">
        <v>29.026700000000002</v>
      </c>
      <c r="E18" s="39">
        <v>29.026800000000001</v>
      </c>
      <c r="F18" s="27">
        <f t="shared" si="0"/>
        <v>-9.9999999999766942E-5</v>
      </c>
      <c r="G18" s="28">
        <f t="shared" si="1"/>
        <v>29.02675</v>
      </c>
      <c r="H18" s="25">
        <v>29.598500000000001</v>
      </c>
      <c r="I18" s="25">
        <v>29.598099999999999</v>
      </c>
      <c r="J18" s="60">
        <f t="shared" si="2"/>
        <v>4.0000000000262048E-4</v>
      </c>
      <c r="K18" s="28">
        <f t="shared" si="3"/>
        <v>29.598300000000002</v>
      </c>
      <c r="L18" s="27">
        <v>29.593900000000001</v>
      </c>
      <c r="M18" s="30">
        <v>29.593699999999998</v>
      </c>
      <c r="N18" s="60">
        <f t="shared" si="4"/>
        <v>2.000000000030866E-4</v>
      </c>
      <c r="O18" s="28">
        <f t="shared" si="5"/>
        <v>29.593800000000002</v>
      </c>
      <c r="P18" s="59">
        <f t="shared" si="6"/>
        <v>0.571550000000002</v>
      </c>
      <c r="Q18" s="59">
        <f t="shared" si="7"/>
        <v>0.56705000000000183</v>
      </c>
      <c r="R18" s="59">
        <f t="shared" si="8"/>
        <v>4.5000000000001705E-3</v>
      </c>
    </row>
    <row r="19" spans="1:18" x14ac:dyDescent="0.25">
      <c r="A19" t="s">
        <v>125</v>
      </c>
      <c r="B19">
        <v>850</v>
      </c>
      <c r="C19" s="19">
        <v>126</v>
      </c>
      <c r="D19" s="39">
        <v>28.6738</v>
      </c>
      <c r="E19" s="39">
        <v>28.6737</v>
      </c>
      <c r="F19" s="27">
        <f t="shared" si="0"/>
        <v>9.9999999999766942E-5</v>
      </c>
      <c r="G19" s="28">
        <f t="shared" si="1"/>
        <v>28.673749999999998</v>
      </c>
      <c r="H19" s="25">
        <v>28.687100000000001</v>
      </c>
      <c r="I19" s="25">
        <v>28.687100000000001</v>
      </c>
      <c r="J19" s="60">
        <f t="shared" si="2"/>
        <v>0</v>
      </c>
      <c r="K19" s="28">
        <f t="shared" si="3"/>
        <v>28.687100000000001</v>
      </c>
      <c r="L19" s="27">
        <v>28.680499999999999</v>
      </c>
      <c r="M19" s="30">
        <v>28.680700000000002</v>
      </c>
      <c r="N19" s="27">
        <f t="shared" si="4"/>
        <v>-2.000000000030866E-4</v>
      </c>
      <c r="O19" s="28">
        <f t="shared" si="5"/>
        <v>28.680599999999998</v>
      </c>
      <c r="P19" s="59">
        <f t="shared" si="6"/>
        <v>1.3350000000002638E-2</v>
      </c>
      <c r="Q19" s="59">
        <f t="shared" si="7"/>
        <v>6.8500000000000227E-3</v>
      </c>
      <c r="R19" s="59">
        <f t="shared" si="8"/>
        <v>6.5000000000026148E-3</v>
      </c>
    </row>
    <row r="20" spans="1:18" x14ac:dyDescent="0.25">
      <c r="B20">
        <v>90</v>
      </c>
      <c r="C20" s="19">
        <v>127</v>
      </c>
      <c r="D20" s="39">
        <v>28.9861</v>
      </c>
      <c r="E20" s="39">
        <v>28.9863</v>
      </c>
      <c r="F20" s="27">
        <f t="shared" si="0"/>
        <v>-1.9999999999953388E-4</v>
      </c>
      <c r="G20" s="28">
        <f t="shared" si="1"/>
        <v>28.9862</v>
      </c>
      <c r="H20" s="25">
        <v>34.891800000000003</v>
      </c>
      <c r="I20" s="25">
        <v>34.892000000000003</v>
      </c>
      <c r="J20" s="60">
        <f t="shared" si="2"/>
        <v>-1.9999999999953388E-4</v>
      </c>
      <c r="K20" s="28">
        <f t="shared" si="3"/>
        <v>34.891900000000007</v>
      </c>
      <c r="L20" s="27">
        <v>34.863199999999999</v>
      </c>
      <c r="M20" s="30">
        <v>34.863300000000002</v>
      </c>
      <c r="N20" s="60">
        <f t="shared" si="4"/>
        <v>-1.0000000000331966E-4</v>
      </c>
      <c r="O20" s="28">
        <f t="shared" si="5"/>
        <v>34.863250000000001</v>
      </c>
      <c r="P20" s="59">
        <f t="shared" si="6"/>
        <v>5.9057000000000066</v>
      </c>
      <c r="Q20" s="59">
        <f t="shared" si="7"/>
        <v>5.8770500000000006</v>
      </c>
      <c r="R20" s="59">
        <f t="shared" si="8"/>
        <v>2.865000000000606E-2</v>
      </c>
    </row>
    <row r="21" spans="1:18" x14ac:dyDescent="0.25">
      <c r="B21">
        <v>63</v>
      </c>
      <c r="C21" s="19">
        <v>128</v>
      </c>
      <c r="D21" s="39">
        <v>28.413699999999999</v>
      </c>
      <c r="E21" s="39">
        <v>28.413499999999999</v>
      </c>
      <c r="F21" s="27">
        <f t="shared" si="0"/>
        <v>1.9999999999953388E-4</v>
      </c>
      <c r="G21" s="28">
        <f t="shared" si="1"/>
        <v>28.413599999999999</v>
      </c>
      <c r="H21" s="25">
        <v>28.966699999999999</v>
      </c>
      <c r="I21" s="25">
        <v>28.966799999999999</v>
      </c>
      <c r="J21" s="60">
        <f t="shared" si="2"/>
        <v>-9.9999999999766942E-5</v>
      </c>
      <c r="K21" s="28">
        <f t="shared" si="3"/>
        <v>28.966749999999998</v>
      </c>
      <c r="L21" s="27">
        <v>28.962900000000001</v>
      </c>
      <c r="M21" s="30">
        <v>28.962599999999998</v>
      </c>
      <c r="N21" s="27">
        <f t="shared" si="4"/>
        <v>3.0000000000285354E-4</v>
      </c>
      <c r="O21" s="28">
        <f t="shared" si="5"/>
        <v>28.96275</v>
      </c>
      <c r="P21" s="59">
        <f t="shared" si="6"/>
        <v>0.5531499999999987</v>
      </c>
      <c r="Q21" s="59">
        <f t="shared" si="7"/>
        <v>0.54915000000000092</v>
      </c>
      <c r="R21" s="59">
        <f t="shared" si="8"/>
        <v>3.9999999999977831E-3</v>
      </c>
    </row>
    <row r="22" spans="1:18" x14ac:dyDescent="0.25">
      <c r="A22" t="s">
        <v>124</v>
      </c>
      <c r="B22">
        <v>850</v>
      </c>
      <c r="C22" s="19">
        <v>129</v>
      </c>
      <c r="D22" s="39">
        <v>28.758900000000001</v>
      </c>
      <c r="E22" s="39">
        <v>28.759399999999999</v>
      </c>
      <c r="F22" s="27">
        <f t="shared" si="0"/>
        <v>-4.9999999999883471E-4</v>
      </c>
      <c r="G22" s="28">
        <f t="shared" si="1"/>
        <v>28.759149999999998</v>
      </c>
      <c r="H22" s="25">
        <v>28.7729</v>
      </c>
      <c r="I22" s="25">
        <v>28.773399999999999</v>
      </c>
      <c r="J22" s="60">
        <f t="shared" si="2"/>
        <v>-4.9999999999883471E-4</v>
      </c>
      <c r="K22" s="28">
        <f t="shared" si="3"/>
        <v>28.773150000000001</v>
      </c>
      <c r="L22" s="27">
        <v>28.772300000000001</v>
      </c>
      <c r="M22" s="30">
        <v>28.771999999999998</v>
      </c>
      <c r="N22" s="27">
        <f t="shared" si="4"/>
        <v>3.0000000000285354E-4</v>
      </c>
      <c r="O22" s="28">
        <f t="shared" si="5"/>
        <v>28.77215</v>
      </c>
      <c r="P22" s="59">
        <f t="shared" si="6"/>
        <v>1.4000000000002899E-2</v>
      </c>
      <c r="Q22" s="59">
        <f t="shared" si="7"/>
        <v>1.3000000000001677E-2</v>
      </c>
      <c r="R22" s="59">
        <f t="shared" si="8"/>
        <v>1.0000000000012221E-3</v>
      </c>
    </row>
    <row r="23" spans="1:18" x14ac:dyDescent="0.25">
      <c r="B23">
        <v>90</v>
      </c>
      <c r="C23" s="19">
        <v>130</v>
      </c>
      <c r="D23" s="39">
        <v>28.735399999999998</v>
      </c>
      <c r="E23" s="39">
        <v>28.735800000000001</v>
      </c>
      <c r="F23" s="27">
        <f t="shared" si="0"/>
        <v>-4.0000000000262048E-4</v>
      </c>
      <c r="G23" s="28">
        <f t="shared" si="1"/>
        <v>28.735599999999998</v>
      </c>
      <c r="H23" s="25">
        <v>34.845300000000002</v>
      </c>
      <c r="I23" s="25">
        <v>34.844900000000003</v>
      </c>
      <c r="J23" s="60">
        <f t="shared" si="2"/>
        <v>3.9999999999906777E-4</v>
      </c>
      <c r="K23" s="28">
        <f t="shared" si="3"/>
        <v>34.845100000000002</v>
      </c>
      <c r="L23" s="27">
        <v>34.8125</v>
      </c>
      <c r="M23" s="30">
        <v>34.8125</v>
      </c>
      <c r="N23" s="60">
        <f t="shared" si="4"/>
        <v>0</v>
      </c>
      <c r="O23" s="28">
        <f t="shared" si="5"/>
        <v>34.8125</v>
      </c>
      <c r="P23" s="59">
        <f t="shared" si="6"/>
        <v>6.1095000000000041</v>
      </c>
      <c r="Q23" s="59">
        <f t="shared" si="7"/>
        <v>6.076900000000002</v>
      </c>
      <c r="R23" s="59">
        <f t="shared" si="8"/>
        <v>3.2600000000002183E-2</v>
      </c>
    </row>
    <row r="24" spans="1:18" x14ac:dyDescent="0.25">
      <c r="B24">
        <v>63</v>
      </c>
      <c r="C24" s="19">
        <v>131</v>
      </c>
      <c r="D24" s="39">
        <v>28.854299999999999</v>
      </c>
      <c r="E24" s="39">
        <v>28.854399999999998</v>
      </c>
      <c r="F24" s="27">
        <f t="shared" si="0"/>
        <v>-9.9999999999766942E-5</v>
      </c>
      <c r="G24" s="28">
        <f t="shared" si="1"/>
        <v>28.854349999999997</v>
      </c>
      <c r="H24" s="25">
        <v>29.355499999999999</v>
      </c>
      <c r="I24" s="25">
        <v>29.3553</v>
      </c>
      <c r="J24" s="60">
        <f t="shared" si="2"/>
        <v>1.9999999999953388E-4</v>
      </c>
      <c r="K24" s="28">
        <f t="shared" si="3"/>
        <v>29.355399999999999</v>
      </c>
      <c r="L24" s="27">
        <v>29.351800000000001</v>
      </c>
      <c r="M24" s="30">
        <v>29.351600000000001</v>
      </c>
      <c r="N24" s="60">
        <f t="shared" si="4"/>
        <v>1.9999999999953388E-4</v>
      </c>
      <c r="O24" s="28">
        <f t="shared" si="5"/>
        <v>29.351700000000001</v>
      </c>
      <c r="P24" s="59">
        <f t="shared" si="6"/>
        <v>0.50105000000000288</v>
      </c>
      <c r="Q24" s="59">
        <f t="shared" si="7"/>
        <v>0.4973500000000044</v>
      </c>
      <c r="R24" s="59">
        <f t="shared" si="8"/>
        <v>3.6999999999984823E-3</v>
      </c>
    </row>
    <row r="25" spans="1:18" x14ac:dyDescent="0.25">
      <c r="H25" s="25"/>
      <c r="I25" s="25"/>
      <c r="L25" s="27"/>
      <c r="M25" s="25"/>
      <c r="N25"/>
      <c r="O25"/>
    </row>
    <row r="26" spans="1:18" x14ac:dyDescent="0.25">
      <c r="H26" s="30"/>
      <c r="I26" s="30"/>
      <c r="L26" s="27"/>
      <c r="M26" s="30"/>
      <c r="N26"/>
      <c r="O26"/>
    </row>
    <row r="27" spans="1:18" x14ac:dyDescent="0.25">
      <c r="H27" s="30"/>
      <c r="I27" s="30"/>
      <c r="J27" s="60"/>
      <c r="L27" s="27"/>
      <c r="M27" s="30"/>
      <c r="N27"/>
      <c r="O27"/>
    </row>
    <row r="28" spans="1:18" x14ac:dyDescent="0.25">
      <c r="H28" s="30"/>
      <c r="I28" s="30"/>
      <c r="J28" s="60"/>
      <c r="L28" s="27"/>
      <c r="M28" s="30"/>
      <c r="N28"/>
      <c r="O28"/>
    </row>
    <row r="29" spans="1:18" x14ac:dyDescent="0.25">
      <c r="H29" s="30"/>
      <c r="I29" s="30"/>
      <c r="J29" s="60"/>
      <c r="L29" s="27"/>
      <c r="M29" s="30"/>
      <c r="N29"/>
      <c r="O29"/>
    </row>
    <row r="30" spans="1:18" x14ac:dyDescent="0.25">
      <c r="H30" s="30"/>
      <c r="I30" s="30"/>
      <c r="J30" s="60"/>
      <c r="L30" s="27"/>
      <c r="M30" s="30"/>
      <c r="N30"/>
      <c r="O30"/>
    </row>
    <row r="31" spans="1:18" x14ac:dyDescent="0.25">
      <c r="A31" s="66"/>
      <c r="B31" s="66"/>
      <c r="H31" s="30"/>
      <c r="I31" s="30"/>
      <c r="J31" s="60"/>
      <c r="L31" s="27"/>
      <c r="M31" s="30"/>
      <c r="N31"/>
      <c r="O31"/>
    </row>
    <row r="32" spans="1:18" x14ac:dyDescent="0.25">
      <c r="A32" s="66"/>
      <c r="B32" s="66"/>
      <c r="H32" s="30"/>
      <c r="I32" s="30"/>
      <c r="J32" s="60"/>
      <c r="L32" s="27"/>
      <c r="M32" s="30"/>
      <c r="N32"/>
      <c r="O32"/>
    </row>
    <row r="33" spans="1:15" x14ac:dyDescent="0.25">
      <c r="A33" s="66"/>
      <c r="B33" s="66"/>
      <c r="H33" s="30"/>
      <c r="I33" s="30"/>
      <c r="J33" s="60"/>
      <c r="L33" s="27"/>
      <c r="M33" s="30"/>
      <c r="N33"/>
      <c r="O33"/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F15" sqref="F15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20" bestFit="1" customWidth="1"/>
    <col min="15" max="15" width="27" style="20" bestFit="1" customWidth="1"/>
    <col min="16" max="16" width="20.140625" style="19" customWidth="1"/>
  </cols>
  <sheetData>
    <row r="1" spans="1:16" ht="18.75" x14ac:dyDescent="0.3">
      <c r="A1" s="40" t="s">
        <v>97</v>
      </c>
    </row>
    <row r="2" spans="1:16" ht="14.25" customHeight="1" x14ac:dyDescent="0.25">
      <c r="A2" s="32"/>
      <c r="B2" s="45"/>
      <c r="C2" s="32"/>
      <c r="D2" s="32"/>
      <c r="E2" s="32"/>
      <c r="F2" s="32"/>
      <c r="G2" s="32"/>
      <c r="H2" s="32"/>
      <c r="I2" s="32"/>
      <c r="J2" s="24"/>
      <c r="K2" s="32"/>
    </row>
    <row r="3" spans="1:16" ht="15.75" x14ac:dyDescent="0.25">
      <c r="A3" s="32"/>
      <c r="B3" s="98" t="s">
        <v>105</v>
      </c>
      <c r="C3" s="99"/>
      <c r="D3" s="99"/>
      <c r="E3" s="99"/>
      <c r="F3" s="99"/>
      <c r="G3" s="99"/>
      <c r="H3" s="99"/>
      <c r="I3" s="100"/>
      <c r="J3" s="101" t="s">
        <v>53</v>
      </c>
      <c r="K3" s="101"/>
      <c r="L3" s="101"/>
      <c r="M3" s="101"/>
      <c r="N3" s="101"/>
      <c r="O3" s="101"/>
      <c r="P3" s="101"/>
    </row>
    <row r="4" spans="1:16" s="77" customFormat="1" x14ac:dyDescent="0.25">
      <c r="A4" s="75"/>
      <c r="B4" s="64" t="s">
        <v>100</v>
      </c>
      <c r="C4" s="65" t="s">
        <v>99</v>
      </c>
      <c r="D4" s="65" t="s">
        <v>122</v>
      </c>
      <c r="E4" s="65" t="s">
        <v>33</v>
      </c>
      <c r="F4" s="65" t="s">
        <v>31</v>
      </c>
      <c r="G4" s="65" t="s">
        <v>42</v>
      </c>
      <c r="H4" s="65" t="s">
        <v>50</v>
      </c>
      <c r="I4" s="85" t="s">
        <v>101</v>
      </c>
      <c r="J4" s="75" t="s">
        <v>24</v>
      </c>
      <c r="K4" s="72" t="s">
        <v>25</v>
      </c>
      <c r="L4" s="72" t="s">
        <v>113</v>
      </c>
      <c r="M4" s="72" t="s">
        <v>43</v>
      </c>
      <c r="N4" s="72" t="s">
        <v>29</v>
      </c>
      <c r="O4" s="73" t="s">
        <v>61</v>
      </c>
      <c r="P4" s="76" t="s">
        <v>68</v>
      </c>
    </row>
    <row r="5" spans="1:16" x14ac:dyDescent="0.25">
      <c r="A5" s="32" t="s">
        <v>47</v>
      </c>
      <c r="B5" s="45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2" t="s">
        <v>26</v>
      </c>
      <c r="J5" s="32"/>
      <c r="K5" s="32"/>
      <c r="L5" s="32"/>
      <c r="M5" s="32"/>
      <c r="N5" s="24"/>
    </row>
    <row r="6" spans="1:16" x14ac:dyDescent="0.25">
      <c r="A6" t="s">
        <v>93</v>
      </c>
      <c r="B6" s="18">
        <f>MUD!R5-MUD!R6</f>
        <v>0.38000000000000256</v>
      </c>
      <c r="C6" s="20">
        <f>MUD!R6</f>
        <v>0.60999999999999821</v>
      </c>
      <c r="D6" s="57">
        <f>SAND!P4</f>
        <v>1.1549999999996174E-2</v>
      </c>
      <c r="E6" s="57">
        <f>SAND!P5</f>
        <v>4.4117000000000033</v>
      </c>
      <c r="F6" s="20">
        <f>SAND!P6</f>
        <v>0.47299999999999898</v>
      </c>
      <c r="G6" s="57">
        <f>B6+C6</f>
        <v>0.99000000000000077</v>
      </c>
      <c r="H6" s="57">
        <f>E6+F6</f>
        <v>4.8847000000000023</v>
      </c>
      <c r="I6" s="83">
        <f>SUM(B6:F6)</f>
        <v>5.8862499999999986</v>
      </c>
      <c r="J6" s="39">
        <f t="shared" ref="J6:J15" si="0">(C6/I6)*100</f>
        <v>10.363134423444439</v>
      </c>
      <c r="K6" s="39">
        <f t="shared" ref="K6:K15" si="1">(B6/I6)*100</f>
        <v>6.4557230834572543</v>
      </c>
      <c r="L6" s="39">
        <f>(D6/I6)*100</f>
        <v>0.1962200042471213</v>
      </c>
      <c r="M6" s="39">
        <f>(E6/I6)*100</f>
        <v>74.949246124442624</v>
      </c>
      <c r="N6" s="57">
        <f>(F6/I6)*100</f>
        <v>8.0356763644085643</v>
      </c>
      <c r="O6" s="57">
        <f>(G6/I6)*100</f>
        <v>16.818857506901693</v>
      </c>
      <c r="P6" s="58">
        <f>(H6/I6)*100</f>
        <v>82.984922488851197</v>
      </c>
    </row>
    <row r="7" spans="1:16" s="39" customFormat="1" x14ac:dyDescent="0.25">
      <c r="A7" s="39" t="s">
        <v>92</v>
      </c>
      <c r="B7" s="56">
        <f>MUD!R7-MUD!R8</f>
        <v>0.47249999999998693</v>
      </c>
      <c r="C7" s="57">
        <f>MUD!R8</f>
        <v>0.82750000000001311</v>
      </c>
      <c r="D7" s="57">
        <f>SAND!P7</f>
        <v>3.3550000000001745E-2</v>
      </c>
      <c r="E7" s="57">
        <f>SAND!P8</f>
        <v>4.7073999999999927</v>
      </c>
      <c r="F7" s="57">
        <f>SAND!P9</f>
        <v>0.60745000000000005</v>
      </c>
      <c r="G7" s="57">
        <f t="shared" ref="G7:G15" si="2">B7+C7</f>
        <v>1.3</v>
      </c>
      <c r="H7" s="57">
        <f t="shared" ref="H7:H15" si="3">E7+F7</f>
        <v>5.3148499999999927</v>
      </c>
      <c r="I7" s="83">
        <f t="shared" ref="I7:I15" si="4">SUM(B7:F7)</f>
        <v>6.6483999999999943</v>
      </c>
      <c r="J7" s="39">
        <f t="shared" si="0"/>
        <v>12.446603694122102</v>
      </c>
      <c r="K7" s="39">
        <f t="shared" si="1"/>
        <v>7.106973106311103</v>
      </c>
      <c r="L7" s="39">
        <f t="shared" ref="L7:L15" si="5">(D7/I7)*100</f>
        <v>0.50463269358043705</v>
      </c>
      <c r="M7" s="39">
        <f t="shared" ref="M7:M15" si="6">(E7/I7)*100</f>
        <v>70.805005715660869</v>
      </c>
      <c r="N7" s="57">
        <f t="shared" ref="N7:N15" si="7">(F7/I7)*100</f>
        <v>9.1367847903254997</v>
      </c>
      <c r="O7" s="57">
        <f t="shared" ref="O7:O15" si="8">(G7/I7)*100</f>
        <v>19.553576800433202</v>
      </c>
      <c r="P7" s="58">
        <f t="shared" ref="P7:P15" si="9">(H7/I7)*100</f>
        <v>79.941790505986361</v>
      </c>
    </row>
    <row r="8" spans="1:16" x14ac:dyDescent="0.25">
      <c r="A8" t="s">
        <v>75</v>
      </c>
      <c r="B8" s="18">
        <f>MUD!R9-MUD!R10</f>
        <v>0.46249999999998803</v>
      </c>
      <c r="C8" s="20">
        <f>MUD!R10</f>
        <v>0.78500000000001224</v>
      </c>
      <c r="D8" s="20">
        <f>SAND!P10</f>
        <v>2.2399999999997533E-2</v>
      </c>
      <c r="E8" s="20">
        <f>SAND!P11</f>
        <v>5.0875500000000073</v>
      </c>
      <c r="F8" s="20">
        <f>SAND!P12</f>
        <v>0.58725000000000094</v>
      </c>
      <c r="G8" s="57">
        <f t="shared" si="2"/>
        <v>1.2475000000000003</v>
      </c>
      <c r="H8" s="57">
        <f t="shared" si="3"/>
        <v>5.6748000000000083</v>
      </c>
      <c r="I8" s="83">
        <f t="shared" si="4"/>
        <v>6.9447000000000063</v>
      </c>
      <c r="J8" s="39">
        <f t="shared" si="0"/>
        <v>11.303584028107931</v>
      </c>
      <c r="K8" s="39">
        <f t="shared" si="1"/>
        <v>6.6597549210187275</v>
      </c>
      <c r="L8" s="39">
        <f t="shared" si="5"/>
        <v>0.32254813022877177</v>
      </c>
      <c r="M8" s="39">
        <f t="shared" si="6"/>
        <v>73.258024104712987</v>
      </c>
      <c r="N8" s="57">
        <f t="shared" si="7"/>
        <v>8.4560888159315795</v>
      </c>
      <c r="O8" s="57">
        <f t="shared" si="8"/>
        <v>17.963338949126658</v>
      </c>
      <c r="P8" s="58">
        <f t="shared" si="9"/>
        <v>81.714112920644567</v>
      </c>
    </row>
    <row r="9" spans="1:16" ht="15.75" customHeight="1" x14ac:dyDescent="0.25">
      <c r="A9" t="s">
        <v>76</v>
      </c>
      <c r="B9" s="18">
        <f>MUD!R11-MUD!R12</f>
        <v>0.46750000000000969</v>
      </c>
      <c r="C9" s="20">
        <f>MUD!R12</f>
        <v>0.68750000000000633</v>
      </c>
      <c r="D9" s="20">
        <f>SAND!P13</f>
        <v>2.3999999999979593E-3</v>
      </c>
      <c r="E9" s="20">
        <f>SAND!P14</f>
        <v>5.3740999999999985</v>
      </c>
      <c r="F9" s="20">
        <f>SAND!P15</f>
        <v>0.57620000000000005</v>
      </c>
      <c r="G9" s="57">
        <f t="shared" si="2"/>
        <v>1.155000000000016</v>
      </c>
      <c r="H9" s="57">
        <f t="shared" si="3"/>
        <v>5.9502999999999986</v>
      </c>
      <c r="I9" s="83">
        <f t="shared" si="4"/>
        <v>7.1077000000000128</v>
      </c>
      <c r="J9" s="39">
        <f t="shared" si="0"/>
        <v>9.6726085794280152</v>
      </c>
      <c r="K9" s="39">
        <f t="shared" si="1"/>
        <v>6.5773738340111274</v>
      </c>
      <c r="L9" s="39">
        <f t="shared" si="5"/>
        <v>3.3766197222701508E-2</v>
      </c>
      <c r="M9" s="39">
        <f t="shared" si="6"/>
        <v>75.609550206114335</v>
      </c>
      <c r="N9" s="57">
        <f t="shared" si="7"/>
        <v>8.1067011832238141</v>
      </c>
      <c r="O9" s="57">
        <f t="shared" si="8"/>
        <v>16.249982413439142</v>
      </c>
      <c r="P9" s="58">
        <f t="shared" si="9"/>
        <v>83.716251389338154</v>
      </c>
    </row>
    <row r="10" spans="1:16" x14ac:dyDescent="0.25">
      <c r="A10" s="39" t="s">
        <v>77</v>
      </c>
      <c r="B10" s="18">
        <f>MUD!R13-MUD!R14</f>
        <v>0.43500000000000771</v>
      </c>
      <c r="C10" s="20">
        <f>MUD!R14</f>
        <v>0.7000000000000105</v>
      </c>
      <c r="D10" s="20">
        <f>SAND!P16</f>
        <v>7.5000000000002842E-3</v>
      </c>
      <c r="E10" s="20">
        <f>SAND!P17</f>
        <v>5.496699999999997</v>
      </c>
      <c r="F10" s="57">
        <f>SAND!P18</f>
        <v>0.58830000000000382</v>
      </c>
      <c r="G10" s="57">
        <f t="shared" si="2"/>
        <v>1.1350000000000182</v>
      </c>
      <c r="H10" s="57">
        <f t="shared" si="3"/>
        <v>6.0850000000000009</v>
      </c>
      <c r="I10" s="83">
        <f t="shared" si="4"/>
        <v>7.2275000000000196</v>
      </c>
      <c r="J10" s="39">
        <f t="shared" si="0"/>
        <v>9.6852300242131939</v>
      </c>
      <c r="K10" s="39">
        <f t="shared" si="1"/>
        <v>6.01867865790393</v>
      </c>
      <c r="L10" s="39">
        <f t="shared" si="5"/>
        <v>0.10377032168800088</v>
      </c>
      <c r="M10" s="39">
        <f t="shared" si="6"/>
        <v>76.05257696298834</v>
      </c>
      <c r="N10" s="57">
        <f t="shared" si="7"/>
        <v>8.1397440332065329</v>
      </c>
      <c r="O10" s="57">
        <f t="shared" si="8"/>
        <v>15.703908682117124</v>
      </c>
      <c r="P10" s="58">
        <f t="shared" si="9"/>
        <v>84.192320996194866</v>
      </c>
    </row>
    <row r="11" spans="1:16" s="39" customFormat="1" x14ac:dyDescent="0.25">
      <c r="A11" t="s">
        <v>78</v>
      </c>
      <c r="B11" s="56">
        <f>MUD!R15-MUD!R16</f>
        <v>0.35999999999999366</v>
      </c>
      <c r="C11" s="57">
        <f>MUD!R16</f>
        <v>0.58750000000000624</v>
      </c>
      <c r="D11" s="57">
        <f>SAND!P19</f>
        <v>1.9449999999999079E-2</v>
      </c>
      <c r="E11" s="20">
        <f>SAND!P20</f>
        <v>5.7702500000000008</v>
      </c>
      <c r="F11" s="20">
        <f>SAND!P21</f>
        <v>0.55600000000000094</v>
      </c>
      <c r="G11" s="57">
        <f t="shared" si="2"/>
        <v>0.9474999999999999</v>
      </c>
      <c r="H11" s="57">
        <f t="shared" si="3"/>
        <v>6.3262500000000017</v>
      </c>
      <c r="I11" s="83">
        <f t="shared" si="4"/>
        <v>7.2932000000000006</v>
      </c>
      <c r="J11" s="39">
        <f t="shared" si="0"/>
        <v>8.0554489113147341</v>
      </c>
      <c r="K11" s="39">
        <f t="shared" si="1"/>
        <v>4.9361048648054853</v>
      </c>
      <c r="L11" s="39">
        <f t="shared" si="5"/>
        <v>0.26668677672351065</v>
      </c>
      <c r="M11" s="39">
        <f t="shared" si="6"/>
        <v>79.118219711512097</v>
      </c>
      <c r="N11" s="57">
        <f t="shared" si="7"/>
        <v>7.6235397356441732</v>
      </c>
      <c r="O11" s="57">
        <f t="shared" si="8"/>
        <v>12.991553776120218</v>
      </c>
      <c r="P11" s="58">
        <f t="shared" si="9"/>
        <v>86.741759447156269</v>
      </c>
    </row>
    <row r="12" spans="1:16" ht="15.75" customHeight="1" x14ac:dyDescent="0.25">
      <c r="A12" s="59" t="s">
        <v>79</v>
      </c>
      <c r="B12" s="18">
        <f>MUD!R17-MUD!R18</f>
        <v>0.38999999999997936</v>
      </c>
      <c r="C12" s="20">
        <f>MUD!R18</f>
        <v>0.63500000000000656</v>
      </c>
      <c r="D12" s="20">
        <f>SAND!P22</f>
        <v>8.6999999999974875E-3</v>
      </c>
      <c r="E12" s="20">
        <f>SAND!P23</f>
        <v>5.8331000000000017</v>
      </c>
      <c r="F12" s="78">
        <f>SAND!P24</f>
        <v>0.58249999999999957</v>
      </c>
      <c r="G12" s="57">
        <f t="shared" si="2"/>
        <v>1.0249999999999859</v>
      </c>
      <c r="H12" s="57">
        <f t="shared" si="3"/>
        <v>6.4156000000000013</v>
      </c>
      <c r="I12" s="83">
        <f t="shared" si="4"/>
        <v>7.4492999999999849</v>
      </c>
      <c r="J12" s="39">
        <f t="shared" si="0"/>
        <v>8.5242908729680344</v>
      </c>
      <c r="K12" s="39">
        <f t="shared" si="1"/>
        <v>5.2353912448146831</v>
      </c>
      <c r="L12" s="39">
        <f t="shared" si="5"/>
        <v>0.11678949699968462</v>
      </c>
      <c r="M12" s="39">
        <f t="shared" si="6"/>
        <v>78.304001718282436</v>
      </c>
      <c r="N12" s="57">
        <f t="shared" si="7"/>
        <v>7.8195266669351584</v>
      </c>
      <c r="O12" s="57">
        <f t="shared" si="8"/>
        <v>13.759682117782718</v>
      </c>
      <c r="P12" s="58">
        <f t="shared" si="9"/>
        <v>86.123528385217597</v>
      </c>
    </row>
    <row r="13" spans="1:16" s="59" customFormat="1" x14ac:dyDescent="0.25">
      <c r="A13" s="59" t="s">
        <v>80</v>
      </c>
      <c r="B13" s="61">
        <f>MUD!R19-MUD!R20</f>
        <v>2.4799999999999929</v>
      </c>
      <c r="C13" s="78">
        <f>MUD!R20</f>
        <v>2.8850000000000029</v>
      </c>
      <c r="D13" s="20">
        <f>SAND!P25</f>
        <v>2.6000000000010459E-3</v>
      </c>
      <c r="E13" s="78">
        <f>SAND!P26</f>
        <v>8.5999999999977206E-3</v>
      </c>
      <c r="F13" s="78">
        <f>SAND!P27</f>
        <v>1.3999999999995794E-2</v>
      </c>
      <c r="G13" s="57">
        <f t="shared" si="2"/>
        <v>5.3649999999999958</v>
      </c>
      <c r="H13" s="57">
        <f t="shared" si="3"/>
        <v>2.2599999999993514E-2</v>
      </c>
      <c r="I13" s="83">
        <f t="shared" si="4"/>
        <v>5.3901999999999903</v>
      </c>
      <c r="J13" s="39">
        <f t="shared" si="0"/>
        <v>53.523060368817632</v>
      </c>
      <c r="K13" s="39">
        <f t="shared" si="1"/>
        <v>46.009424511149817</v>
      </c>
      <c r="L13" s="39">
        <f t="shared" si="5"/>
        <v>4.8235686987515319E-2</v>
      </c>
      <c r="M13" s="39">
        <f t="shared" si="6"/>
        <v>0.15954881080475189</v>
      </c>
      <c r="N13" s="57">
        <f t="shared" si="7"/>
        <v>0.25973062224028454</v>
      </c>
      <c r="O13" s="57">
        <f t="shared" si="8"/>
        <v>99.532484879967456</v>
      </c>
      <c r="P13" s="58">
        <f t="shared" si="9"/>
        <v>0.41927943304503645</v>
      </c>
    </row>
    <row r="14" spans="1:16" s="59" customFormat="1" x14ac:dyDescent="0.25">
      <c r="A14" s="59" t="s">
        <v>81</v>
      </c>
      <c r="B14" s="61">
        <f>MUD!R21-MUD!R22</f>
        <v>6.595000000000006</v>
      </c>
      <c r="C14" s="78">
        <f>MUD!R22</f>
        <v>1.0300000000000076</v>
      </c>
      <c r="D14" s="57">
        <f>SAND!P28</f>
        <v>8.1000000000024386E-3</v>
      </c>
      <c r="E14" s="78">
        <f>SAND!P30</f>
        <v>3.2500000000002416E-2</v>
      </c>
      <c r="F14" s="57" t="e">
        <f>SAND!#REF!</f>
        <v>#REF!</v>
      </c>
      <c r="G14" s="57">
        <f t="shared" si="2"/>
        <v>7.6250000000000133</v>
      </c>
      <c r="H14" s="57" t="e">
        <f t="shared" si="3"/>
        <v>#REF!</v>
      </c>
      <c r="I14" s="83" t="e">
        <f t="shared" si="4"/>
        <v>#REF!</v>
      </c>
      <c r="J14" s="39" t="e">
        <f t="shared" si="0"/>
        <v>#REF!</v>
      </c>
      <c r="K14" s="39" t="e">
        <f t="shared" si="1"/>
        <v>#REF!</v>
      </c>
      <c r="L14" s="39" t="e">
        <f t="shared" si="5"/>
        <v>#REF!</v>
      </c>
      <c r="M14" s="39" t="e">
        <f t="shared" si="6"/>
        <v>#REF!</v>
      </c>
      <c r="N14" s="57" t="e">
        <f t="shared" si="7"/>
        <v>#REF!</v>
      </c>
      <c r="O14" s="57" t="e">
        <f t="shared" si="8"/>
        <v>#REF!</v>
      </c>
      <c r="P14" s="58" t="e">
        <f t="shared" si="9"/>
        <v>#REF!</v>
      </c>
    </row>
    <row r="15" spans="1:16" s="39" customFormat="1" x14ac:dyDescent="0.25">
      <c r="A15" s="39" t="s">
        <v>82</v>
      </c>
      <c r="B15" s="56">
        <f>MUD!R23-MUD!R24</f>
        <v>0.36249999999999893</v>
      </c>
      <c r="C15" s="57">
        <f>MUD!R24</f>
        <v>3.0275000000000039</v>
      </c>
      <c r="D15" s="20">
        <f>SAND!P31</f>
        <v>2.1999999999984254E-3</v>
      </c>
      <c r="E15" s="57">
        <f>SAND!P32</f>
        <v>3.7050000000000693E-2</v>
      </c>
      <c r="F15" s="57">
        <f>SAND!P33</f>
        <v>1.0950000000001125E-2</v>
      </c>
      <c r="G15" s="57">
        <f t="shared" si="2"/>
        <v>3.3900000000000028</v>
      </c>
      <c r="H15" s="57">
        <f t="shared" si="3"/>
        <v>4.8000000000001819E-2</v>
      </c>
      <c r="I15" s="83">
        <f t="shared" si="4"/>
        <v>3.440200000000003</v>
      </c>
      <c r="J15" s="39">
        <f t="shared" si="0"/>
        <v>88.003604441602263</v>
      </c>
      <c r="K15" s="39">
        <f t="shared" si="1"/>
        <v>10.537178071042341</v>
      </c>
      <c r="L15" s="39">
        <f t="shared" si="5"/>
        <v>6.3949770362142416E-2</v>
      </c>
      <c r="M15" s="39">
        <f t="shared" si="6"/>
        <v>1.0769722690541439</v>
      </c>
      <c r="N15" s="57">
        <f t="shared" si="7"/>
        <v>0.31829544793910575</v>
      </c>
      <c r="O15" s="57">
        <f t="shared" si="8"/>
        <v>98.540782512644611</v>
      </c>
      <c r="P15" s="58">
        <f t="shared" si="9"/>
        <v>1.3952677169932497</v>
      </c>
    </row>
    <row r="17" spans="1:16" s="48" customFormat="1" ht="18.75" x14ac:dyDescent="0.3">
      <c r="A17" s="46" t="s">
        <v>98</v>
      </c>
      <c r="B17" s="47"/>
      <c r="P17" s="49"/>
    </row>
    <row r="18" spans="1:16" s="20" customFormat="1" ht="18.75" x14ac:dyDescent="0.3">
      <c r="A18" s="53"/>
      <c r="B18" s="98" t="s">
        <v>106</v>
      </c>
      <c r="C18" s="99"/>
      <c r="D18" s="99"/>
      <c r="E18" s="99"/>
      <c r="F18" s="99"/>
      <c r="G18" s="99"/>
      <c r="H18" s="100"/>
      <c r="I18" s="99" t="s">
        <v>115</v>
      </c>
      <c r="J18" s="99"/>
      <c r="K18" s="99"/>
      <c r="L18" s="99"/>
      <c r="M18" s="99"/>
      <c r="N18" s="99"/>
      <c r="O18" s="54"/>
      <c r="P18" s="19"/>
    </row>
    <row r="19" spans="1:16" x14ac:dyDescent="0.25">
      <c r="A19" s="32" t="s">
        <v>23</v>
      </c>
      <c r="B19" s="45"/>
      <c r="C19" s="24"/>
      <c r="D19" s="24"/>
      <c r="E19" s="24"/>
      <c r="F19" s="55" t="s">
        <v>110</v>
      </c>
      <c r="G19" s="55" t="s">
        <v>111</v>
      </c>
      <c r="H19" s="80" t="s">
        <v>112</v>
      </c>
      <c r="I19" s="35" t="s">
        <v>121</v>
      </c>
      <c r="J19" s="35" t="s">
        <v>107</v>
      </c>
      <c r="K19" s="35" t="s">
        <v>120</v>
      </c>
      <c r="L19" s="35" t="s">
        <v>108</v>
      </c>
      <c r="M19" s="35" t="s">
        <v>119</v>
      </c>
      <c r="N19" s="55" t="s">
        <v>109</v>
      </c>
    </row>
    <row r="20" spans="1:16" x14ac:dyDescent="0.25">
      <c r="A20" s="32"/>
      <c r="B20" s="45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1" t="s">
        <v>38</v>
      </c>
      <c r="I20" s="33" t="s">
        <v>39</v>
      </c>
      <c r="J20" s="33" t="s">
        <v>40</v>
      </c>
      <c r="K20" s="33" t="s">
        <v>41</v>
      </c>
      <c r="L20" s="33" t="s">
        <v>116</v>
      </c>
      <c r="M20" s="33" t="s">
        <v>118</v>
      </c>
      <c r="N20" s="33" t="s">
        <v>117</v>
      </c>
    </row>
    <row r="21" spans="1:16" x14ac:dyDescent="0.25">
      <c r="A21" s="32"/>
      <c r="B21" s="45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2" t="s">
        <v>27</v>
      </c>
      <c r="I21" s="32"/>
    </row>
    <row r="22" spans="1:16" x14ac:dyDescent="0.25">
      <c r="A22" t="s">
        <v>93</v>
      </c>
      <c r="B22" s="56">
        <f>'for PELLETS'!P4</f>
        <v>2.2749999999998494E-2</v>
      </c>
      <c r="C22" s="57">
        <f>'for PELLETS'!P5</f>
        <v>4.4819000000000031</v>
      </c>
      <c r="D22" s="57">
        <f>'for PELLETS'!P6</f>
        <v>0.47265000000000157</v>
      </c>
      <c r="E22" s="57">
        <f t="shared" ref="E22:E31" si="10">C22+D22</f>
        <v>4.9545500000000047</v>
      </c>
      <c r="F22" s="57">
        <f t="shared" ref="F22:F31" si="11">E22-H6</f>
        <v>6.985000000000241E-2</v>
      </c>
      <c r="G22" s="57">
        <f t="shared" ref="G22:G31" si="12">C22-E6</f>
        <v>7.0199999999999818E-2</v>
      </c>
      <c r="H22" s="83">
        <f>D22-F6</f>
        <v>-3.4999999999740794E-4</v>
      </c>
      <c r="I22" s="39">
        <f>(F22/G6)*100</f>
        <v>7.0555555555557943</v>
      </c>
      <c r="J22" s="39">
        <f t="shared" ref="J22:J31" si="13">(F22/I6)*100</f>
        <v>1.1866638352092151</v>
      </c>
      <c r="K22" s="39">
        <f>(G22/G6)*100</f>
        <v>7.0909090909090668</v>
      </c>
      <c r="L22" s="39">
        <f t="shared" ref="L22:L31" si="14">(G22/I6)*100</f>
        <v>1.1926098959439344</v>
      </c>
      <c r="M22" s="39">
        <f>(H22/G6)*100</f>
        <v>-3.5353535353273499E-2</v>
      </c>
      <c r="N22" s="57">
        <f t="shared" ref="N22:N31" si="15">(H22/I6)*100</f>
        <v>-5.9460607347191852E-3</v>
      </c>
    </row>
    <row r="23" spans="1:16" s="59" customFormat="1" x14ac:dyDescent="0.25">
      <c r="A23" s="59" t="s">
        <v>92</v>
      </c>
      <c r="B23" s="61">
        <f>'for PELLETS'!P7</f>
        <v>0.15520000000000067</v>
      </c>
      <c r="C23" s="78">
        <f>'for PELLETS'!P8</f>
        <v>4.8653499999999958</v>
      </c>
      <c r="D23" s="78">
        <f>'for PELLETS'!P9</f>
        <v>0.57094999999999629</v>
      </c>
      <c r="E23" s="78">
        <f t="shared" si="10"/>
        <v>5.4362999999999921</v>
      </c>
      <c r="F23" s="78">
        <f t="shared" si="11"/>
        <v>0.12144999999999939</v>
      </c>
      <c r="G23" s="78">
        <f t="shared" si="12"/>
        <v>0.15795000000000314</v>
      </c>
      <c r="H23" s="84">
        <f>D23-F7</f>
        <v>-3.6500000000003752E-2</v>
      </c>
      <c r="I23" s="59">
        <f t="shared" ref="I23:I31" si="16">(F23/G7)*100</f>
        <v>9.3423076923076458</v>
      </c>
      <c r="J23" s="59">
        <f t="shared" si="13"/>
        <v>1.8267553095481546</v>
      </c>
      <c r="K23" s="59">
        <f t="shared" ref="K23:K31" si="17">(G23/G7)*100</f>
        <v>12.150000000000242</v>
      </c>
      <c r="L23" s="59">
        <f t="shared" si="14"/>
        <v>2.3757595812526815</v>
      </c>
      <c r="M23" s="59">
        <f t="shared" ref="M23:M31" si="18">(H23/G7)*100</f>
        <v>-2.8076923076925961</v>
      </c>
      <c r="N23" s="78">
        <f t="shared" si="15"/>
        <v>-0.54900427170452715</v>
      </c>
      <c r="O23" s="78"/>
      <c r="P23" s="79"/>
    </row>
    <row r="24" spans="1:16" x14ac:dyDescent="0.25">
      <c r="A24" t="s">
        <v>75</v>
      </c>
      <c r="B24" s="56">
        <f>'for PELLETS'!P10</f>
        <v>2.6849999999999596E-2</v>
      </c>
      <c r="C24" s="57">
        <f>'for PELLETS'!P11</f>
        <v>5.3700999999999972</v>
      </c>
      <c r="D24" s="57">
        <f>'for PELLETS'!P12</f>
        <v>0.53685000000000116</v>
      </c>
      <c r="E24" s="57">
        <f t="shared" si="10"/>
        <v>5.9069499999999984</v>
      </c>
      <c r="F24" s="57">
        <f t="shared" si="11"/>
        <v>0.23214999999999009</v>
      </c>
      <c r="G24" s="57">
        <f t="shared" si="12"/>
        <v>0.28254999999998986</v>
      </c>
      <c r="H24" s="83">
        <f>D24-F8</f>
        <v>-5.0399999999999778E-2</v>
      </c>
      <c r="I24" s="39">
        <f t="shared" si="16"/>
        <v>18.609218436872947</v>
      </c>
      <c r="J24" s="39">
        <f t="shared" si="13"/>
        <v>3.3428369835988576</v>
      </c>
      <c r="K24" s="39">
        <f t="shared" si="17"/>
        <v>22.649298597193571</v>
      </c>
      <c r="L24" s="39">
        <f t="shared" si="14"/>
        <v>4.0685702766136709</v>
      </c>
      <c r="M24" s="39">
        <f t="shared" si="18"/>
        <v>-4.0400801603206231</v>
      </c>
      <c r="N24" s="57">
        <f t="shared" si="15"/>
        <v>-0.72573329301481326</v>
      </c>
    </row>
    <row r="25" spans="1:16" x14ac:dyDescent="0.25">
      <c r="A25" t="s">
        <v>76</v>
      </c>
      <c r="B25" s="56">
        <f>'for PELLETS'!P13</f>
        <v>9.5500000000043883E-3</v>
      </c>
      <c r="C25" s="57">
        <f>'for PELLETS'!P14</f>
        <v>5.4793999999999983</v>
      </c>
      <c r="D25" s="57">
        <f>'for PELLETS'!P15</f>
        <v>0.53385000000000105</v>
      </c>
      <c r="E25" s="57">
        <f t="shared" si="10"/>
        <v>6.0132499999999993</v>
      </c>
      <c r="F25" s="57">
        <f t="shared" si="11"/>
        <v>6.2950000000000728E-2</v>
      </c>
      <c r="G25" s="57">
        <f t="shared" si="12"/>
        <v>0.10529999999999973</v>
      </c>
      <c r="H25" s="83">
        <f>D25-F9</f>
        <v>-4.2349999999999E-2</v>
      </c>
      <c r="I25" s="39">
        <f t="shared" si="16"/>
        <v>5.4502164502164376</v>
      </c>
      <c r="J25" s="39">
        <f t="shared" si="13"/>
        <v>0.88565921465453812</v>
      </c>
      <c r="K25" s="39">
        <f t="shared" si="17"/>
        <v>9.1168831168829669</v>
      </c>
      <c r="L25" s="39">
        <f t="shared" si="14"/>
        <v>1.4814919031472844</v>
      </c>
      <c r="M25" s="39">
        <f t="shared" si="18"/>
        <v>-3.6666666666665293</v>
      </c>
      <c r="N25" s="57">
        <f t="shared" si="15"/>
        <v>-0.59583268849274618</v>
      </c>
    </row>
    <row r="26" spans="1:16" x14ac:dyDescent="0.25">
      <c r="A26" s="39" t="s">
        <v>77</v>
      </c>
      <c r="B26" s="56">
        <f>'for PELLETS'!P16</f>
        <v>2.1950000000003911E-2</v>
      </c>
      <c r="C26" s="57">
        <f>'for PELLETS'!P17</f>
        <v>5.6540500000000016</v>
      </c>
      <c r="D26" s="57">
        <f>'for PELLETS'!P18</f>
        <v>0.571550000000002</v>
      </c>
      <c r="E26" s="57">
        <f t="shared" si="10"/>
        <v>6.2256000000000036</v>
      </c>
      <c r="F26" s="57">
        <f t="shared" si="11"/>
        <v>0.14060000000000272</v>
      </c>
      <c r="G26" s="57">
        <f t="shared" si="12"/>
        <v>0.15735000000000454</v>
      </c>
      <c r="H26" s="83">
        <f t="shared" ref="H26:H31" si="19">D26-F10</f>
        <v>-1.6750000000001819E-2</v>
      </c>
      <c r="I26" s="39">
        <f t="shared" si="16"/>
        <v>12.387665198237926</v>
      </c>
      <c r="J26" s="39">
        <f t="shared" si="13"/>
        <v>1.9453476305776873</v>
      </c>
      <c r="K26" s="39">
        <f t="shared" si="17"/>
        <v>13.863436123348194</v>
      </c>
      <c r="L26" s="39">
        <f t="shared" si="14"/>
        <v>2.1771013490142388</v>
      </c>
      <c r="M26" s="39">
        <f t="shared" si="18"/>
        <v>-1.4757709251102689</v>
      </c>
      <c r="N26" s="57">
        <f t="shared" si="15"/>
        <v>-0.23175371843655168</v>
      </c>
    </row>
    <row r="27" spans="1:16" s="38" customFormat="1" x14ac:dyDescent="0.25">
      <c r="A27" t="s">
        <v>78</v>
      </c>
      <c r="B27" s="56">
        <f>'for PELLETS'!P19</f>
        <v>1.3350000000002638E-2</v>
      </c>
      <c r="C27" s="57">
        <f>'for PELLETS'!P20</f>
        <v>5.9057000000000066</v>
      </c>
      <c r="D27" s="57">
        <f>'for PELLETS'!P21</f>
        <v>0.5531499999999987</v>
      </c>
      <c r="E27" s="57">
        <f t="shared" si="10"/>
        <v>6.4588500000000053</v>
      </c>
      <c r="F27" s="57">
        <f t="shared" si="11"/>
        <v>0.1326000000000036</v>
      </c>
      <c r="G27" s="57">
        <f t="shared" si="12"/>
        <v>0.13545000000000584</v>
      </c>
      <c r="H27" s="83">
        <f t="shared" si="19"/>
        <v>-2.8500000000022396E-3</v>
      </c>
      <c r="I27" s="39">
        <f t="shared" si="16"/>
        <v>13.9947229551455</v>
      </c>
      <c r="J27" s="39">
        <f t="shared" si="13"/>
        <v>1.8181319585367683</v>
      </c>
      <c r="K27" s="39">
        <f t="shared" si="17"/>
        <v>14.29551451187397</v>
      </c>
      <c r="L27" s="39">
        <f t="shared" si="14"/>
        <v>1.8572094553831766</v>
      </c>
      <c r="M27" s="39">
        <f t="shared" si="18"/>
        <v>-0.30079155672846863</v>
      </c>
      <c r="N27" s="57">
        <f t="shared" si="15"/>
        <v>-3.9077496846408155E-2</v>
      </c>
      <c r="O27" s="50"/>
      <c r="P27" s="43"/>
    </row>
    <row r="28" spans="1:16" x14ac:dyDescent="0.25">
      <c r="A28" s="59" t="s">
        <v>79</v>
      </c>
      <c r="B28" s="56">
        <f>'for PELLETS'!P22</f>
        <v>1.4000000000002899E-2</v>
      </c>
      <c r="C28" s="57">
        <f>'for PELLETS'!P23</f>
        <v>6.1095000000000041</v>
      </c>
      <c r="D28" s="57">
        <f>'for PELLETS'!P24</f>
        <v>0.50105000000000288</v>
      </c>
      <c r="E28" s="57">
        <f t="shared" si="10"/>
        <v>6.610550000000007</v>
      </c>
      <c r="F28" s="57">
        <f t="shared" si="11"/>
        <v>0.19495000000000573</v>
      </c>
      <c r="G28" s="57">
        <f t="shared" si="12"/>
        <v>0.27640000000000242</v>
      </c>
      <c r="H28" s="83">
        <f t="shared" si="19"/>
        <v>-8.1449999999996692E-2</v>
      </c>
      <c r="I28" s="39">
        <f t="shared" si="16"/>
        <v>19.019512195122772</v>
      </c>
      <c r="J28" s="39">
        <f t="shared" si="13"/>
        <v>2.6170244184018112</v>
      </c>
      <c r="K28" s="39">
        <f t="shared" si="17"/>
        <v>26.965853658537192</v>
      </c>
      <c r="L28" s="39">
        <f t="shared" si="14"/>
        <v>3.7104157437611986</v>
      </c>
      <c r="M28" s="39">
        <f t="shared" si="18"/>
        <v>-7.9463414634144209</v>
      </c>
      <c r="N28" s="57">
        <f t="shared" si="15"/>
        <v>-1.0933913253593874</v>
      </c>
    </row>
    <row r="29" spans="1:16" s="31" customFormat="1" x14ac:dyDescent="0.25">
      <c r="A29" s="59" t="s">
        <v>80</v>
      </c>
      <c r="B29" s="56" t="e">
        <f>'for PELLETS'!#REF!</f>
        <v>#REF!</v>
      </c>
      <c r="C29" s="57" t="e">
        <f>'for PELLETS'!#REF!</f>
        <v>#REF!</v>
      </c>
      <c r="D29" s="57" t="e">
        <f>'for PELLETS'!#REF!</f>
        <v>#REF!</v>
      </c>
      <c r="E29" s="57" t="e">
        <f t="shared" si="10"/>
        <v>#REF!</v>
      </c>
      <c r="F29" s="57" t="e">
        <f t="shared" si="11"/>
        <v>#REF!</v>
      </c>
      <c r="G29" s="57" t="e">
        <f t="shared" si="12"/>
        <v>#REF!</v>
      </c>
      <c r="H29" s="83" t="e">
        <f t="shared" si="19"/>
        <v>#REF!</v>
      </c>
      <c r="I29" s="39" t="e">
        <f t="shared" si="16"/>
        <v>#REF!</v>
      </c>
      <c r="J29" s="39" t="e">
        <f t="shared" si="13"/>
        <v>#REF!</v>
      </c>
      <c r="K29" s="39" t="e">
        <f t="shared" si="17"/>
        <v>#REF!</v>
      </c>
      <c r="L29" s="39" t="e">
        <f t="shared" si="14"/>
        <v>#REF!</v>
      </c>
      <c r="M29" s="39" t="e">
        <f t="shared" si="18"/>
        <v>#REF!</v>
      </c>
      <c r="N29" s="57" t="e">
        <f t="shared" si="15"/>
        <v>#REF!</v>
      </c>
      <c r="O29" s="51"/>
      <c r="P29" s="44"/>
    </row>
    <row r="30" spans="1:16" s="31" customFormat="1" x14ac:dyDescent="0.25">
      <c r="A30" s="59" t="s">
        <v>81</v>
      </c>
      <c r="B30" s="56" t="e">
        <f>'for PELLETS'!#REF!</f>
        <v>#REF!</v>
      </c>
      <c r="C30" s="57" t="e">
        <f>'for PELLETS'!#REF!</f>
        <v>#REF!</v>
      </c>
      <c r="D30" s="57" t="e">
        <f>'for PELLETS'!#REF!</f>
        <v>#REF!</v>
      </c>
      <c r="E30" s="57" t="e">
        <f t="shared" si="10"/>
        <v>#REF!</v>
      </c>
      <c r="F30" s="57" t="e">
        <f t="shared" si="11"/>
        <v>#REF!</v>
      </c>
      <c r="G30" s="57" t="e">
        <f t="shared" si="12"/>
        <v>#REF!</v>
      </c>
      <c r="H30" s="83" t="e">
        <f t="shared" si="19"/>
        <v>#REF!</v>
      </c>
      <c r="I30" s="39" t="e">
        <f t="shared" si="16"/>
        <v>#REF!</v>
      </c>
      <c r="J30" s="39" t="e">
        <f t="shared" si="13"/>
        <v>#REF!</v>
      </c>
      <c r="K30" s="39" t="e">
        <f t="shared" si="17"/>
        <v>#REF!</v>
      </c>
      <c r="L30" s="39" t="e">
        <f t="shared" si="14"/>
        <v>#REF!</v>
      </c>
      <c r="M30" s="39" t="e">
        <f t="shared" si="18"/>
        <v>#REF!</v>
      </c>
      <c r="N30" s="57" t="e">
        <f t="shared" si="15"/>
        <v>#REF!</v>
      </c>
      <c r="O30" s="51"/>
      <c r="P30" s="44"/>
    </row>
    <row r="31" spans="1:16" s="59" customFormat="1" ht="14.25" customHeight="1" x14ac:dyDescent="0.25">
      <c r="A31" s="39" t="s">
        <v>82</v>
      </c>
      <c r="B31" s="61" t="e">
        <f>'for PELLETS'!#REF!</f>
        <v>#REF!</v>
      </c>
      <c r="C31" s="78" t="e">
        <f>'for PELLETS'!#REF!</f>
        <v>#REF!</v>
      </c>
      <c r="D31" s="78" t="e">
        <f>'for PELLETS'!#REF!</f>
        <v>#REF!</v>
      </c>
      <c r="E31" s="57" t="e">
        <f t="shared" si="10"/>
        <v>#REF!</v>
      </c>
      <c r="F31" s="57" t="e">
        <f t="shared" si="11"/>
        <v>#REF!</v>
      </c>
      <c r="G31" s="57" t="e">
        <f t="shared" si="12"/>
        <v>#REF!</v>
      </c>
      <c r="H31" s="83" t="e">
        <f t="shared" si="19"/>
        <v>#REF!</v>
      </c>
      <c r="I31" s="39" t="e">
        <f t="shared" si="16"/>
        <v>#REF!</v>
      </c>
      <c r="J31" s="39" t="e">
        <f t="shared" si="13"/>
        <v>#REF!</v>
      </c>
      <c r="K31" s="39" t="e">
        <f t="shared" si="17"/>
        <v>#REF!</v>
      </c>
      <c r="L31" s="39" t="e">
        <f t="shared" si="14"/>
        <v>#REF!</v>
      </c>
      <c r="M31" s="39" t="e">
        <f t="shared" si="18"/>
        <v>#REF!</v>
      </c>
      <c r="N31" s="57" t="e">
        <f t="shared" si="15"/>
        <v>#REF!</v>
      </c>
      <c r="O31" s="78"/>
      <c r="P31" s="79"/>
    </row>
    <row r="33" spans="1:1" x14ac:dyDescent="0.25">
      <c r="A33" s="38" t="s">
        <v>114</v>
      </c>
    </row>
    <row r="34" spans="1:1" x14ac:dyDescent="0.25">
      <c r="A34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sqref="A1:A1048576"/>
    </sheetView>
  </sheetViews>
  <sheetFormatPr defaultColWidth="11.42578125" defaultRowHeight="15" x14ac:dyDescent="0.25"/>
  <cols>
    <col min="1" max="1" width="22.140625" style="58" bestFit="1" customWidth="1"/>
    <col min="2" max="3" width="11.42578125" style="39"/>
    <col min="4" max="4" width="11.7109375" style="39" bestFit="1" customWidth="1"/>
    <col min="5" max="5" width="11.42578125" style="39"/>
    <col min="6" max="6" width="10.42578125" style="39" bestFit="1" customWidth="1"/>
    <col min="7" max="7" width="11.28515625" style="39" bestFit="1" customWidth="1"/>
    <col min="8" max="8" width="20" style="39" bestFit="1" customWidth="1"/>
    <col min="9" max="9" width="13.140625" style="39" bestFit="1" customWidth="1"/>
    <col min="10" max="10" width="11.42578125" style="56"/>
    <col min="11" max="11" width="11.42578125" style="39"/>
    <col min="12" max="12" width="13.85546875" style="39" bestFit="1" customWidth="1"/>
    <col min="13" max="13" width="12.7109375" style="39" bestFit="1" customWidth="1"/>
    <col min="14" max="14" width="12.7109375" style="57" bestFit="1" customWidth="1"/>
    <col min="15" max="15" width="12.7109375" style="57" customWidth="1"/>
    <col min="16" max="16" width="16.7109375" style="58" bestFit="1" customWidth="1"/>
    <col min="17" max="19" width="16.7109375" style="57" customWidth="1"/>
    <col min="20" max="20" width="12.140625" style="57" bestFit="1" customWidth="1"/>
    <col min="21" max="21" width="11.42578125" style="39"/>
    <col min="22" max="22" width="13.85546875" style="39" bestFit="1" customWidth="1"/>
    <col min="23" max="23" width="12.7109375" style="39" bestFit="1" customWidth="1"/>
    <col min="24" max="24" width="12.7109375" style="58" customWidth="1"/>
    <col min="25" max="25" width="33" style="39" customWidth="1"/>
    <col min="26" max="16384" width="11.42578125" style="39"/>
  </cols>
  <sheetData>
    <row r="1" spans="1:24" ht="18.75" x14ac:dyDescent="0.3">
      <c r="A1" s="62" t="s">
        <v>97</v>
      </c>
      <c r="B1" s="57"/>
    </row>
    <row r="2" spans="1:24" ht="14.25" customHeight="1" x14ac:dyDescent="0.25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75" x14ac:dyDescent="0.25">
      <c r="A3" s="42"/>
      <c r="B3" s="102" t="s">
        <v>51</v>
      </c>
      <c r="C3" s="103"/>
      <c r="D3" s="103"/>
      <c r="E3" s="103"/>
      <c r="F3" s="103"/>
      <c r="G3" s="103"/>
      <c r="H3" s="103"/>
      <c r="I3" s="103"/>
      <c r="J3" s="97" t="s">
        <v>54</v>
      </c>
      <c r="K3" s="94"/>
      <c r="L3" s="94"/>
      <c r="M3" s="94"/>
      <c r="N3" s="94"/>
      <c r="O3" s="94"/>
      <c r="P3" s="104"/>
      <c r="Q3" s="97" t="s">
        <v>67</v>
      </c>
      <c r="R3" s="94"/>
      <c r="S3" s="94"/>
      <c r="T3" s="94"/>
      <c r="U3" s="94"/>
      <c r="V3" s="94"/>
      <c r="W3" s="94"/>
      <c r="X3" s="104"/>
    </row>
    <row r="4" spans="1:24" x14ac:dyDescent="0.25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5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5"/>
      <c r="K5" s="32"/>
      <c r="L5" s="32"/>
      <c r="M5" s="32"/>
      <c r="N5" s="24"/>
      <c r="O5" s="24"/>
      <c r="P5" s="42"/>
      <c r="Q5" s="24"/>
      <c r="R5" s="24"/>
      <c r="S5" s="24"/>
      <c r="T5" s="24"/>
      <c r="U5" s="32"/>
      <c r="V5" s="32"/>
      <c r="W5" s="32"/>
      <c r="X5" s="42"/>
    </row>
    <row r="6" spans="1:24" x14ac:dyDescent="0.25">
      <c r="A6" s="19" t="s">
        <v>93</v>
      </c>
      <c r="B6" s="57">
        <f>MUD!S5-MUD!S6</f>
        <v>0.38250000000000783</v>
      </c>
      <c r="C6" s="39">
        <f>MUD!S6</f>
        <v>0.49749999999999395</v>
      </c>
      <c r="D6" s="39">
        <f>SAND!Q4</f>
        <v>1.1499999999998067E-2</v>
      </c>
      <c r="E6" s="39">
        <f>SAND!Q5</f>
        <v>4.3917500000000018</v>
      </c>
      <c r="F6" s="39">
        <f>SAND!Q6</f>
        <v>0.46979999999999933</v>
      </c>
      <c r="G6" s="39">
        <f t="shared" ref="G6:G15" si="0">B6+C6</f>
        <v>0.88000000000000178</v>
      </c>
      <c r="H6" s="39">
        <f t="shared" ref="H6:H15" si="1">E6+F6</f>
        <v>4.8615500000000011</v>
      </c>
      <c r="I6" s="39">
        <f>SUM(B6:F6)</f>
        <v>5.7530500000000009</v>
      </c>
      <c r="J6" s="56">
        <f t="shared" ref="J6:J15" si="2">(C6/I6)*100</f>
        <v>8.6475869321489274</v>
      </c>
      <c r="K6" s="39">
        <f t="shared" ref="K6:K15" si="3">(B6/I6)*100</f>
        <v>6.6486472392905993</v>
      </c>
      <c r="L6" s="39">
        <f t="shared" ref="L6:L15" si="4">(D6/I6)*100</f>
        <v>0.19989396928582343</v>
      </c>
      <c r="M6" s="39">
        <f t="shared" ref="M6:M15" si="5">(E6/I6)*100</f>
        <v>76.337768661840272</v>
      </c>
      <c r="N6" s="57">
        <f t="shared" ref="N6:N15" si="6">(F6/I6)*100</f>
        <v>8.1661031974343921</v>
      </c>
      <c r="O6" s="57">
        <f t="shared" ref="O6:O15" si="7">(G6/I6)*100</f>
        <v>15.296234171439526</v>
      </c>
      <c r="P6" s="58">
        <f t="shared" ref="P6:P15" si="8">(H6/I6)*100</f>
        <v>84.503871859274653</v>
      </c>
      <c r="Q6" s="57">
        <f>(I6/'Final-Total Dry Solids &amp; Pellet'!I6)*100</f>
        <v>97.737099171798718</v>
      </c>
      <c r="R6" s="57">
        <f>(G6/'Final-Total Dry Solids &amp; Pellet'!I6)*100</f>
        <v>14.950095561690413</v>
      </c>
      <c r="S6" s="57">
        <f>(H6/'Final-Total Dry Solids &amp; Pellet'!I6)*100</f>
        <v>82.591633043108985</v>
      </c>
      <c r="T6" s="57">
        <f>(C6/'Final-Total Dry Solids &amp; Pellet'!I6)*100</f>
        <v>8.4519006158419039</v>
      </c>
      <c r="U6" s="57">
        <f>(B6/'Final-Total Dry Solids &amp; Pellet'!I6)*100</f>
        <v>6.4981949458485095</v>
      </c>
      <c r="V6" s="57">
        <f>(D6/'Final-Total Dry Solids &amp; Pellet'!I6)*100</f>
        <v>0.19537056699933014</v>
      </c>
      <c r="W6" s="57">
        <f>(E6/'Final-Total Dry Solids &amp; Pellet'!I6)*100</f>
        <v>74.610320662561108</v>
      </c>
      <c r="X6" s="58">
        <f>(F6/'Final-Total Dry Solids &amp; Pellet'!I6)*100</f>
        <v>7.9813123805478785</v>
      </c>
    </row>
    <row r="7" spans="1:24" x14ac:dyDescent="0.25">
      <c r="A7" s="58" t="s">
        <v>92</v>
      </c>
      <c r="B7" s="57">
        <f>MUD!S7-MUD!S8</f>
        <v>0.48000000000001386</v>
      </c>
      <c r="C7" s="39">
        <f>MUD!S8</f>
        <v>0.69249999999999468</v>
      </c>
      <c r="D7" s="39">
        <f>SAND!Q7</f>
        <v>3.2750000000000057E-2</v>
      </c>
      <c r="E7" s="39">
        <f>SAND!Q8</f>
        <v>4.6961500000000029</v>
      </c>
      <c r="F7" s="39">
        <f>SAND!Q9</f>
        <v>0.60479999999999734</v>
      </c>
      <c r="G7" s="39">
        <f t="shared" si="0"/>
        <v>1.1725000000000085</v>
      </c>
      <c r="H7" s="39">
        <f t="shared" si="1"/>
        <v>5.3009500000000003</v>
      </c>
      <c r="I7" s="39">
        <f t="shared" ref="I7:I15" si="9">SUM(B7:F7)</f>
        <v>6.5062000000000086</v>
      </c>
      <c r="J7" s="56">
        <f t="shared" si="2"/>
        <v>10.643693707540404</v>
      </c>
      <c r="K7" s="39">
        <f t="shared" si="3"/>
        <v>7.3775783099199712</v>
      </c>
      <c r="L7" s="39">
        <f t="shared" si="4"/>
        <v>0.50336602010390108</v>
      </c>
      <c r="M7" s="39">
        <f t="shared" si="5"/>
        <v>72.179613291936874</v>
      </c>
      <c r="N7" s="57">
        <f t="shared" si="6"/>
        <v>9.2957486704988561</v>
      </c>
      <c r="O7" s="57">
        <f t="shared" si="7"/>
        <v>18.021272017460376</v>
      </c>
      <c r="P7" s="58">
        <f t="shared" si="8"/>
        <v>81.475361962435727</v>
      </c>
      <c r="Q7" s="57">
        <f>(I7/'Final-Total Dry Solids &amp; Pellet'!I7)*100</f>
        <v>97.861139522291296</v>
      </c>
      <c r="R7" s="57">
        <f>(G7/'Final-Total Dry Solids &amp; Pellet'!I7)*100</f>
        <v>17.635822152698537</v>
      </c>
      <c r="S7" s="57">
        <f>(H7/'Final-Total Dry Solids &amp; Pellet'!I7)*100</f>
        <v>79.732717646351077</v>
      </c>
      <c r="T7" s="57">
        <f>(C7/'Final-Total Dry Solids &amp; Pellet'!I7)*100</f>
        <v>10.416039949461453</v>
      </c>
      <c r="U7" s="57">
        <f>(B7/'Final-Total Dry Solids &amp; Pellet'!I7)*100</f>
        <v>7.2197822032370835</v>
      </c>
      <c r="V7" s="57">
        <f>(D7/'Final-Total Dry Solids &amp; Pellet'!I7)*100</f>
        <v>0.49259972324168344</v>
      </c>
      <c r="W7" s="57">
        <f>(E7/'Final-Total Dry Solids &amp; Pellet'!I7)*100</f>
        <v>70.635792070272657</v>
      </c>
      <c r="X7" s="58">
        <f>(F7/'Final-Total Dry Solids &amp; Pellet'!I7)*100</f>
        <v>9.0969255760784229</v>
      </c>
    </row>
    <row r="8" spans="1:24" ht="15.75" customHeight="1" x14ac:dyDescent="0.25">
      <c r="A8" s="19" t="s">
        <v>75</v>
      </c>
      <c r="B8" s="57">
        <f>MUD!S9-MUD!S10</f>
        <v>0.45250000000000024</v>
      </c>
      <c r="C8" s="39">
        <f>MUD!S10</f>
        <v>0.66500000000000326</v>
      </c>
      <c r="D8" s="39">
        <f>SAND!Q10</f>
        <v>2.155000000000129E-2</v>
      </c>
      <c r="E8" s="39">
        <f>SAND!Q11</f>
        <v>5.0734999999999957</v>
      </c>
      <c r="F8" s="39">
        <f>SAND!Q12</f>
        <v>0.58415000000000106</v>
      </c>
      <c r="G8" s="39">
        <f t="shared" si="0"/>
        <v>1.1175000000000035</v>
      </c>
      <c r="H8" s="39">
        <f t="shared" si="1"/>
        <v>5.6576499999999967</v>
      </c>
      <c r="I8" s="39">
        <f t="shared" si="9"/>
        <v>6.7967000000000013</v>
      </c>
      <c r="J8" s="56">
        <f t="shared" si="2"/>
        <v>9.7841599599806255</v>
      </c>
      <c r="K8" s="39">
        <f t="shared" si="3"/>
        <v>6.6576426795356598</v>
      </c>
      <c r="L8" s="39">
        <f t="shared" si="4"/>
        <v>0.31706563479337452</v>
      </c>
      <c r="M8" s="39">
        <f t="shared" si="5"/>
        <v>74.646519634528445</v>
      </c>
      <c r="N8" s="57">
        <f t="shared" si="6"/>
        <v>8.5946120911619026</v>
      </c>
      <c r="O8" s="57">
        <f t="shared" si="7"/>
        <v>16.441802639516283</v>
      </c>
      <c r="P8" s="58">
        <f t="shared" si="8"/>
        <v>83.241131725690337</v>
      </c>
      <c r="Q8" s="57">
        <f>(I8/'Final-Total Dry Solids &amp; Pellet'!I8)*100</f>
        <v>97.868878425273877</v>
      </c>
      <c r="R8" s="57">
        <f>(G8/'Final-Total Dry Solids &amp; Pellet'!I8)*100</f>
        <v>16.091407836191664</v>
      </c>
      <c r="S8" s="57">
        <f>(H8/'Final-Total Dry Solids &amp; Pellet'!I8)*100</f>
        <v>81.467162008437967</v>
      </c>
      <c r="T8" s="57">
        <f>(C8/'Final-Total Dry Solids &amp; Pellet'!I8)*100</f>
        <v>9.5756476161677639</v>
      </c>
      <c r="U8" s="57">
        <f>(B8/'Final-Total Dry Solids &amp; Pellet'!I8)*100</f>
        <v>6.5157602200238998</v>
      </c>
      <c r="V8" s="57">
        <f>(D8/'Final-Total Dry Solids &amp; Pellet'!I8)*100</f>
        <v>0.3103085806442506</v>
      </c>
      <c r="W8" s="57">
        <f>(E8/'Final-Total Dry Solids &amp; Pellet'!I8)*100</f>
        <v>73.055711549814845</v>
      </c>
      <c r="X8" s="58">
        <f>(F8/'Final-Total Dry Solids &amp; Pellet'!I8)*100</f>
        <v>8.4114504586231309</v>
      </c>
    </row>
    <row r="9" spans="1:24" x14ac:dyDescent="0.25">
      <c r="A9" s="19" t="s">
        <v>76</v>
      </c>
      <c r="B9" s="57">
        <f>MUD!S11-MUD!S12</f>
        <v>0.46500000000001551</v>
      </c>
      <c r="C9" s="39">
        <f>MUD!S12</f>
        <v>0.57749999999999624</v>
      </c>
      <c r="D9" s="39">
        <f>SAND!Q13</f>
        <v>1.5500000000017167E-3</v>
      </c>
      <c r="E9" s="39">
        <f>SAND!Q14</f>
        <v>5.3545999999999978</v>
      </c>
      <c r="F9" s="39">
        <f>SAND!Q15</f>
        <v>0.57280000000000086</v>
      </c>
      <c r="G9" s="39">
        <f t="shared" si="0"/>
        <v>1.0425000000000118</v>
      </c>
      <c r="H9" s="39">
        <f t="shared" si="1"/>
        <v>5.9273999999999987</v>
      </c>
      <c r="I9" s="39">
        <f t="shared" si="9"/>
        <v>6.9714500000000124</v>
      </c>
      <c r="J9" s="56">
        <f t="shared" si="2"/>
        <v>8.2837860129527616</v>
      </c>
      <c r="K9" s="39">
        <f t="shared" si="3"/>
        <v>6.6700614649752161</v>
      </c>
      <c r="L9" s="39">
        <f t="shared" si="4"/>
        <v>2.2233538216607934E-2</v>
      </c>
      <c r="M9" s="39">
        <f t="shared" si="5"/>
        <v>76.80755079646255</v>
      </c>
      <c r="N9" s="57">
        <f t="shared" si="6"/>
        <v>8.2163681873928631</v>
      </c>
      <c r="O9" s="57">
        <f t="shared" si="7"/>
        <v>14.953847477927976</v>
      </c>
      <c r="P9" s="58">
        <f t="shared" si="8"/>
        <v>85.023918983855424</v>
      </c>
      <c r="Q9" s="57">
        <f>(I9/'Final-Total Dry Solids &amp; Pellet'!I9)*100</f>
        <v>98.083064845167911</v>
      </c>
      <c r="R9" s="57">
        <f>(G9/'Final-Total Dry Solids &amp; Pellet'!I9)*100</f>
        <v>14.667191918623605</v>
      </c>
      <c r="S9" s="57">
        <f>(H9/'Final-Total Dry Solids &amp; Pellet'!I9)*100</f>
        <v>83.39406559083794</v>
      </c>
      <c r="T9" s="57">
        <f>(C9/'Final-Total Dry Solids &amp; Pellet'!I9)*100</f>
        <v>8.1249912067194057</v>
      </c>
      <c r="U9" s="57">
        <f>(B9/'Final-Total Dry Solids &amp; Pellet'!I9)*100</f>
        <v>6.5422007119041972</v>
      </c>
      <c r="V9" s="57">
        <f>(D9/'Final-Total Dry Solids &amp; Pellet'!I9)*100</f>
        <v>2.1807335706370751E-2</v>
      </c>
      <c r="W9" s="57">
        <f>(E9/'Final-Total Dry Solids &amp; Pellet'!I9)*100</f>
        <v>75.33519985367964</v>
      </c>
      <c r="X9" s="58">
        <f>(F9/'Final-Total Dry Solids &amp; Pellet'!I9)*100</f>
        <v>8.0588657371582908</v>
      </c>
    </row>
    <row r="10" spans="1:24" x14ac:dyDescent="0.25">
      <c r="A10" s="58" t="s">
        <v>77</v>
      </c>
      <c r="B10" s="57">
        <f>MUD!S13-MUD!S14</f>
        <v>0.44000000000000716</v>
      </c>
      <c r="C10" s="39">
        <f>MUD!S14</f>
        <v>0.58250000000000679</v>
      </c>
      <c r="D10" s="39">
        <f>SAND!Q16</f>
        <v>6.5000000000026148E-3</v>
      </c>
      <c r="E10" s="39">
        <f>SAND!Q17</f>
        <v>5.4778999999999982</v>
      </c>
      <c r="F10" s="39">
        <f>SAND!Q18</f>
        <v>0.58575000000000088</v>
      </c>
      <c r="G10" s="39">
        <f t="shared" si="0"/>
        <v>1.022500000000014</v>
      </c>
      <c r="H10" s="39">
        <f t="shared" si="1"/>
        <v>6.0636499999999991</v>
      </c>
      <c r="I10" s="39">
        <f t="shared" si="9"/>
        <v>7.0926500000000159</v>
      </c>
      <c r="J10" s="56">
        <f t="shared" si="2"/>
        <v>8.2127272599099843</v>
      </c>
      <c r="K10" s="39">
        <f t="shared" si="3"/>
        <v>6.2036051405328925</v>
      </c>
      <c r="L10" s="39">
        <f t="shared" si="4"/>
        <v>9.1644166848816738E-2</v>
      </c>
      <c r="M10" s="39">
        <f t="shared" si="5"/>
        <v>77.233474089374013</v>
      </c>
      <c r="N10" s="57">
        <f t="shared" si="6"/>
        <v>8.2585493433342911</v>
      </c>
      <c r="O10" s="57">
        <f t="shared" si="7"/>
        <v>14.416332400442878</v>
      </c>
      <c r="P10" s="58">
        <f t="shared" si="8"/>
        <v>85.492023432708308</v>
      </c>
      <c r="Q10" s="57">
        <f>(I10/'Final-Total Dry Solids &amp; Pellet'!I10)*100</f>
        <v>98.134209616049759</v>
      </c>
      <c r="R10" s="57">
        <f>(G10/'Final-Total Dry Solids &amp; Pellet'!I10)*100</f>
        <v>14.14735385679711</v>
      </c>
      <c r="S10" s="57">
        <f>(H10/'Final-Total Dry Solids &amp; Pellet'!I10)*100</f>
        <v>83.896921480456356</v>
      </c>
      <c r="T10" s="57">
        <f>(C10/'Final-Total Dry Solids &amp; Pellet'!I10)*100</f>
        <v>8.0594949844345241</v>
      </c>
      <c r="U10" s="57">
        <f>(B10/'Final-Total Dry Solids &amp; Pellet'!I10)*100</f>
        <v>6.0878588723625873</v>
      </c>
      <c r="V10" s="57">
        <f>(D10/'Final-Total Dry Solids &amp; Pellet'!I10)*100</f>
        <v>8.9934278796300199E-2</v>
      </c>
      <c r="W10" s="57">
        <f>(E10/'Final-Total Dry Solids &amp; Pellet'!I10)*100</f>
        <v>75.79245935662378</v>
      </c>
      <c r="X10" s="58">
        <f>(F10/'Final-Total Dry Solids &amp; Pellet'!I10)*100</f>
        <v>8.1044621238325742</v>
      </c>
    </row>
    <row r="11" spans="1:24" x14ac:dyDescent="0.25">
      <c r="A11" s="19" t="s">
        <v>78</v>
      </c>
      <c r="B11" s="57">
        <f>MUD!S15-MUD!S16</f>
        <v>0.37250000000000894</v>
      </c>
      <c r="C11" s="39">
        <f>MUD!S16</f>
        <v>0.50499999999999867</v>
      </c>
      <c r="D11" s="39">
        <f>SAND!Q19</f>
        <v>1.845000000000141E-2</v>
      </c>
      <c r="E11" s="39">
        <f>SAND!Q20</f>
        <v>5.748149999999999</v>
      </c>
      <c r="F11" s="39">
        <f>SAND!Q21</f>
        <v>0.55264999999999986</v>
      </c>
      <c r="G11" s="39">
        <f t="shared" si="0"/>
        <v>0.87750000000000761</v>
      </c>
      <c r="H11" s="39">
        <f t="shared" si="1"/>
        <v>6.3007999999999988</v>
      </c>
      <c r="I11" s="39">
        <f t="shared" si="9"/>
        <v>7.1967500000000078</v>
      </c>
      <c r="J11" s="56">
        <f t="shared" si="2"/>
        <v>7.0170563101399672</v>
      </c>
      <c r="K11" s="39">
        <f t="shared" si="3"/>
        <v>5.1759474762915003</v>
      </c>
      <c r="L11" s="39">
        <f t="shared" si="4"/>
        <v>0.25636572063780722</v>
      </c>
      <c r="M11" s="39">
        <f t="shared" si="5"/>
        <v>79.871469760655756</v>
      </c>
      <c r="N11" s="57">
        <f t="shared" si="6"/>
        <v>7.6791607322749753</v>
      </c>
      <c r="O11" s="57">
        <f t="shared" si="7"/>
        <v>12.193003786431468</v>
      </c>
      <c r="P11" s="58">
        <f t="shared" si="8"/>
        <v>87.550630492930722</v>
      </c>
      <c r="Q11" s="57">
        <f>(I11/'Final-Total Dry Solids &amp; Pellet'!I11)*100</f>
        <v>98.677535238304273</v>
      </c>
      <c r="R11" s="57">
        <f>(G11/'Final-Total Dry Solids &amp; Pellet'!I11)*100</f>
        <v>12.031755607963685</v>
      </c>
      <c r="S11" s="57">
        <f>(H11/'Final-Total Dry Solids &amp; Pellet'!I11)*100</f>
        <v>86.392804256019289</v>
      </c>
      <c r="T11" s="57">
        <f>(C11/'Final-Total Dry Solids &amp; Pellet'!I11)*100</f>
        <v>6.9242582131300203</v>
      </c>
      <c r="U11" s="57">
        <f>(B11/'Final-Total Dry Solids &amp; Pellet'!I11)*100</f>
        <v>5.1074973948336657</v>
      </c>
      <c r="V11" s="57">
        <f>(D11/'Final-Total Dry Solids &amp; Pellet'!I11)*100</f>
        <v>0.2529753743213049</v>
      </c>
      <c r="W11" s="57">
        <f>(E11/'Final-Total Dry Solids &amp; Pellet'!I11)*100</f>
        <v>78.815197718422624</v>
      </c>
      <c r="X11" s="58">
        <f>(F11/'Final-Total Dry Solids &amp; Pellet'!I11)*100</f>
        <v>7.5776065375966626</v>
      </c>
    </row>
    <row r="12" spans="1:24" x14ac:dyDescent="0.25">
      <c r="A12" s="79" t="s">
        <v>79</v>
      </c>
      <c r="B12" s="57">
        <f>MUD!S17-MUD!S18</f>
        <v>0.37749999999998618</v>
      </c>
      <c r="C12" s="39">
        <f>MUD!S18</f>
        <v>0.54000000000000592</v>
      </c>
      <c r="D12" s="39">
        <f>SAND!Q22</f>
        <v>7.6499999999981583E-3</v>
      </c>
      <c r="E12" s="39">
        <f>SAND!Q23</f>
        <v>5.8158999999999992</v>
      </c>
      <c r="F12" s="39">
        <f>SAND!Q24</f>
        <v>0.58004999999999995</v>
      </c>
      <c r="G12" s="39">
        <f t="shared" si="0"/>
        <v>0.9174999999999921</v>
      </c>
      <c r="H12" s="39">
        <f t="shared" si="1"/>
        <v>6.3959499999999991</v>
      </c>
      <c r="I12" s="39">
        <f t="shared" si="9"/>
        <v>7.3210999999999897</v>
      </c>
      <c r="J12" s="56">
        <f t="shared" si="2"/>
        <v>7.3759407739275069</v>
      </c>
      <c r="K12" s="39">
        <f t="shared" si="3"/>
        <v>5.1563289669583359</v>
      </c>
      <c r="L12" s="39">
        <f t="shared" si="4"/>
        <v>0.10449249429728004</v>
      </c>
      <c r="M12" s="39">
        <f t="shared" si="5"/>
        <v>79.440248050156498</v>
      </c>
      <c r="N12" s="57">
        <f t="shared" si="6"/>
        <v>7.9229897146603747</v>
      </c>
      <c r="O12" s="57">
        <f t="shared" si="7"/>
        <v>12.532269740885843</v>
      </c>
      <c r="P12" s="58">
        <f t="shared" si="8"/>
        <v>87.363237764816873</v>
      </c>
      <c r="Q12" s="57">
        <f>(I12/'Final-Total Dry Solids &amp; Pellet'!I12)*100</f>
        <v>98.279032929268581</v>
      </c>
      <c r="R12" s="57">
        <f>(G12/'Final-Total Dry Solids &amp; Pellet'!I12)*100</f>
        <v>12.31659350542996</v>
      </c>
      <c r="S12" s="57">
        <f>(H12/'Final-Total Dry Solids &amp; Pellet'!I12)*100</f>
        <v>85.859745210959588</v>
      </c>
      <c r="T12" s="57">
        <f>(C12/'Final-Total Dry Solids &amp; Pellet'!I12)*100</f>
        <v>7.2490032620515619</v>
      </c>
      <c r="U12" s="57">
        <f>(B12/'Final-Total Dry Solids &amp; Pellet'!I12)*100</f>
        <v>5.0675902433783966</v>
      </c>
      <c r="V12" s="57">
        <f>(D12/'Final-Total Dry Solids &amp; Pellet'!I12)*100</f>
        <v>0.10269421287903795</v>
      </c>
      <c r="W12" s="57">
        <f>(E12/'Final-Total Dry Solids &amp; Pellet'!I12)*100</f>
        <v>78.073107540305955</v>
      </c>
      <c r="X12" s="58">
        <f>(F12/'Final-Total Dry Solids &amp; Pellet'!I12)*100</f>
        <v>7.7866376706536329</v>
      </c>
    </row>
    <row r="13" spans="1:24" x14ac:dyDescent="0.25">
      <c r="A13" s="79" t="s">
        <v>80</v>
      </c>
      <c r="B13" s="57">
        <f>MUD!S19-MUD!S20</f>
        <v>2.4224999999999937</v>
      </c>
      <c r="C13" s="39">
        <f>MUD!S20</f>
        <v>2.5425000000000018</v>
      </c>
      <c r="D13" s="39">
        <f>SAND!Q25</f>
        <v>1.5000000000000568E-3</v>
      </c>
      <c r="E13" s="39">
        <f>SAND!Q26</f>
        <v>7.0499999999995566E-3</v>
      </c>
      <c r="F13" s="39">
        <f>SAND!Q27</f>
        <v>1.2499999999995737E-2</v>
      </c>
      <c r="G13" s="39">
        <f t="shared" si="0"/>
        <v>4.9649999999999954</v>
      </c>
      <c r="H13" s="39">
        <f t="shared" si="1"/>
        <v>1.9549999999995293E-2</v>
      </c>
      <c r="I13" s="39">
        <f t="shared" si="9"/>
        <v>4.9860499999999908</v>
      </c>
      <c r="J13" s="56">
        <f t="shared" si="2"/>
        <v>50.992268428916809</v>
      </c>
      <c r="K13" s="39">
        <f t="shared" si="3"/>
        <v>48.585553694808482</v>
      </c>
      <c r="L13" s="39">
        <f t="shared" si="4"/>
        <v>3.008393417635322E-2</v>
      </c>
      <c r="M13" s="39">
        <f t="shared" si="5"/>
        <v>0.14139449062884588</v>
      </c>
      <c r="N13" s="57">
        <f t="shared" si="6"/>
        <v>0.25069945146951511</v>
      </c>
      <c r="O13" s="57">
        <f t="shared" si="7"/>
        <v>99.577822123725284</v>
      </c>
      <c r="P13" s="58">
        <f t="shared" si="8"/>
        <v>0.39209394209836101</v>
      </c>
      <c r="Q13" s="57">
        <f>(I13/'Final-Total Dry Solids &amp; Pellet'!I13)*100</f>
        <v>92.502133501539831</v>
      </c>
      <c r="R13" s="57">
        <f>(G13/'Final-Total Dry Solids &amp; Pellet'!I13)*100</f>
        <v>92.111609958814228</v>
      </c>
      <c r="S13" s="57">
        <f>(H13/'Final-Total Dry Solids &amp; Pellet'!I13)*100</f>
        <v>0.36269526177127615</v>
      </c>
      <c r="T13" s="57">
        <f>(C13/'Final-Total Dry Solids &amp; Pellet'!I13)*100</f>
        <v>47.168936217580168</v>
      </c>
      <c r="U13" s="57">
        <f>(B13/'Final-Total Dry Solids &amp; Pellet'!I13)*100</f>
        <v>44.94267374123406</v>
      </c>
      <c r="V13" s="57">
        <f>(D13/'Final-Total Dry Solids &amp; Pellet'!I13)*100</f>
        <v>2.7828280954325619E-2</v>
      </c>
      <c r="W13" s="57">
        <f>(E13/'Final-Total Dry Solids &amp; Pellet'!I13)*100</f>
        <v>0.13079292048531724</v>
      </c>
      <c r="X13" s="58">
        <f>(F13/'Final-Total Dry Solids &amp; Pellet'!I13)*100</f>
        <v>0.23190234128595894</v>
      </c>
    </row>
    <row r="14" spans="1:24" x14ac:dyDescent="0.25">
      <c r="A14" s="79" t="s">
        <v>81</v>
      </c>
      <c r="B14" s="57">
        <f>MUD!S21-MUD!S22</f>
        <v>6.4800000000000075</v>
      </c>
      <c r="C14" s="39">
        <f>MUD!S22</f>
        <v>0.90999999999999848</v>
      </c>
      <c r="D14" s="39">
        <f>SAND!Q28</f>
        <v>6.8000000000019156E-3</v>
      </c>
      <c r="E14" s="39">
        <f>SAND!Q30</f>
        <v>3.0750000000001165E-2</v>
      </c>
      <c r="F14" s="39" t="e">
        <f>SAND!#REF!</f>
        <v>#REF!</v>
      </c>
      <c r="G14" s="39">
        <f t="shared" si="0"/>
        <v>7.3900000000000059</v>
      </c>
      <c r="H14" s="39" t="e">
        <f t="shared" si="1"/>
        <v>#REF!</v>
      </c>
      <c r="I14" s="39" t="e">
        <f t="shared" si="9"/>
        <v>#REF!</v>
      </c>
      <c r="J14" s="56" t="e">
        <f t="shared" si="2"/>
        <v>#REF!</v>
      </c>
      <c r="K14" s="39" t="e">
        <f t="shared" si="3"/>
        <v>#REF!</v>
      </c>
      <c r="L14" s="39" t="e">
        <f t="shared" si="4"/>
        <v>#REF!</v>
      </c>
      <c r="M14" s="39" t="e">
        <f t="shared" si="5"/>
        <v>#REF!</v>
      </c>
      <c r="N14" s="57" t="e">
        <f t="shared" si="6"/>
        <v>#REF!</v>
      </c>
      <c r="O14" s="57" t="e">
        <f t="shared" si="7"/>
        <v>#REF!</v>
      </c>
      <c r="P14" s="58" t="e">
        <f t="shared" si="8"/>
        <v>#REF!</v>
      </c>
      <c r="Q14" s="57" t="e">
        <f>(I14/'Final-Total Dry Solids &amp; Pellet'!I14)*100</f>
        <v>#REF!</v>
      </c>
      <c r="R14" s="57" t="e">
        <f>(G14/'Final-Total Dry Solids &amp; Pellet'!I14)*100</f>
        <v>#REF!</v>
      </c>
      <c r="S14" s="57" t="e">
        <f>(H14/'Final-Total Dry Solids &amp; Pellet'!I14)*100</f>
        <v>#REF!</v>
      </c>
      <c r="T14" s="57" t="e">
        <f>(C14/'Final-Total Dry Solids &amp; Pellet'!I14)*100</f>
        <v>#REF!</v>
      </c>
      <c r="U14" s="57" t="e">
        <f>(B14/'Final-Total Dry Solids &amp; Pellet'!I14)*100</f>
        <v>#REF!</v>
      </c>
      <c r="V14" s="57" t="e">
        <f>(D14/'Final-Total Dry Solids &amp; Pellet'!I14)*100</f>
        <v>#REF!</v>
      </c>
      <c r="W14" s="57" t="e">
        <f>(E14/'Final-Total Dry Solids &amp; Pellet'!I14)*100</f>
        <v>#REF!</v>
      </c>
      <c r="X14" s="58" t="e">
        <f>(F14/'Final-Total Dry Solids &amp; Pellet'!I14)*100</f>
        <v>#REF!</v>
      </c>
    </row>
    <row r="15" spans="1:24" x14ac:dyDescent="0.25">
      <c r="A15" s="58" t="s">
        <v>82</v>
      </c>
      <c r="B15" s="39">
        <f>MUD!S23-MUD!S24</f>
        <v>0.32999999999999696</v>
      </c>
      <c r="C15" s="39">
        <f>MUD!S24</f>
        <v>2.6199999999999988</v>
      </c>
      <c r="D15" s="39">
        <f>SAND!Q31</f>
        <v>1.5999999999962711E-3</v>
      </c>
      <c r="E15" s="39">
        <f>SAND!Q32</f>
        <v>3.5949999999999704E-2</v>
      </c>
      <c r="F15" s="39">
        <f>SAND!Q33</f>
        <v>9.8500000000001364E-3</v>
      </c>
      <c r="G15" s="39">
        <f t="shared" si="0"/>
        <v>2.9499999999999957</v>
      </c>
      <c r="H15" s="39">
        <f t="shared" si="1"/>
        <v>4.5799999999999841E-2</v>
      </c>
      <c r="I15" s="39">
        <f t="shared" si="9"/>
        <v>2.9973999999999918</v>
      </c>
      <c r="J15" s="56">
        <f t="shared" si="2"/>
        <v>87.409087876159532</v>
      </c>
      <c r="K15" s="39">
        <f t="shared" si="3"/>
        <v>11.009541602722289</v>
      </c>
      <c r="L15" s="39">
        <f t="shared" si="4"/>
        <v>5.3379595649438692E-2</v>
      </c>
      <c r="M15" s="39">
        <f t="shared" si="5"/>
        <v>1.1993727897511111</v>
      </c>
      <c r="N15" s="57">
        <f t="shared" si="6"/>
        <v>0.32861813571762738</v>
      </c>
      <c r="O15" s="57">
        <f t="shared" si="7"/>
        <v>98.418629478881826</v>
      </c>
      <c r="P15" s="58">
        <f t="shared" si="8"/>
        <v>1.5279909254687383</v>
      </c>
      <c r="Q15" s="57">
        <f>(I15/'Final-Total Dry Solids &amp; Pellet'!I15)*100</f>
        <v>87.128655310737429</v>
      </c>
      <c r="R15" s="57">
        <f>(G15/'Final-Total Dry Solids &amp; Pellet'!I15)*100</f>
        <v>85.75082844020676</v>
      </c>
      <c r="S15" s="57">
        <f>(H15/'Final-Total Dry Solids &amp; Pellet'!I15)*100</f>
        <v>1.3313179466310041</v>
      </c>
      <c r="T15" s="57">
        <f>(C15/'Final-Total Dry Solids &amp; Pellet'!I15)*100</f>
        <v>76.158362885878631</v>
      </c>
      <c r="U15" s="57">
        <f>(B15/'Final-Total Dry Solids &amp; Pellet'!I15)*100</f>
        <v>9.5924655543281396</v>
      </c>
      <c r="V15" s="57">
        <f>(D15/'Final-Total Dry Solids &amp; Pellet'!I15)*100</f>
        <v>4.6508923899664836E-2</v>
      </c>
      <c r="W15" s="57">
        <f>(E15/'Final-Total Dry Solids &amp; Pellet'!I15)*100</f>
        <v>1.0449973838730211</v>
      </c>
      <c r="X15" s="58">
        <f>(F15/'Final-Total Dry Solids &amp; Pellet'!I15)*100</f>
        <v>0.2863205627579829</v>
      </c>
    </row>
    <row r="20" spans="21:21" x14ac:dyDescent="0.25">
      <c r="U20" s="63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1.4257812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52" t="s">
        <v>97</v>
      </c>
      <c r="B1" s="20"/>
    </row>
    <row r="2" spans="1:24" ht="14.25" customHeight="1" x14ac:dyDescent="0.25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75" x14ac:dyDescent="0.25">
      <c r="A3" s="42"/>
      <c r="B3" s="98" t="s">
        <v>58</v>
      </c>
      <c r="C3" s="99"/>
      <c r="D3" s="99"/>
      <c r="E3" s="99"/>
      <c r="F3" s="99"/>
      <c r="G3" s="99"/>
      <c r="H3" s="99"/>
      <c r="I3" s="99"/>
      <c r="J3" s="97" t="s">
        <v>56</v>
      </c>
      <c r="K3" s="94"/>
      <c r="L3" s="94"/>
      <c r="M3" s="94"/>
      <c r="N3" s="94"/>
      <c r="O3" s="94"/>
      <c r="P3" s="104"/>
      <c r="Q3" s="97" t="s">
        <v>57</v>
      </c>
      <c r="R3" s="94"/>
      <c r="S3" s="94"/>
      <c r="T3" s="94"/>
      <c r="U3" s="94"/>
      <c r="V3" s="94"/>
      <c r="W3" s="94"/>
      <c r="X3" s="94"/>
    </row>
    <row r="4" spans="1:24" x14ac:dyDescent="0.25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5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5"/>
      <c r="K5" s="32"/>
      <c r="L5" s="32"/>
      <c r="M5" s="32"/>
      <c r="N5" s="32"/>
      <c r="O5" s="32"/>
      <c r="P5" s="42"/>
      <c r="Q5" s="24"/>
      <c r="R5" s="32"/>
      <c r="S5" s="32"/>
      <c r="T5" s="24"/>
      <c r="U5" s="32"/>
      <c r="V5" s="32"/>
      <c r="W5" s="32"/>
      <c r="X5" s="42"/>
    </row>
    <row r="6" spans="1:24" x14ac:dyDescent="0.25">
      <c r="A6" t="s">
        <v>93</v>
      </c>
      <c r="B6" s="20">
        <f>'Final-Total Dry Solids &amp; Pellet'!B6-'Final-Total Fixed Solids'!B6</f>
        <v>-2.5000000000052758E-3</v>
      </c>
      <c r="C6">
        <f>'Final-Total Dry Solids &amp; Pellet'!C6-'Final-Total Fixed Solids'!C6</f>
        <v>0.11250000000000426</v>
      </c>
      <c r="D6">
        <f>'Final-Total Dry Solids &amp; Pellet'!D6-'Final-Total Fixed Solids'!D6</f>
        <v>4.9999999998107114E-5</v>
      </c>
      <c r="E6">
        <f>'Final-Total Dry Solids &amp; Pellet'!E6-'Final-Total Fixed Solids'!E6</f>
        <v>1.9950000000001467E-2</v>
      </c>
      <c r="F6">
        <f>'Final-Total Dry Solids &amp; Pellet'!F6-'Final-Total Fixed Solids'!F6</f>
        <v>3.1999999999996476E-3</v>
      </c>
      <c r="G6" s="39">
        <f>B6+C6</f>
        <v>0.10999999999999899</v>
      </c>
      <c r="H6" s="39">
        <f>E6+F6</f>
        <v>2.3150000000001114E-2</v>
      </c>
      <c r="I6" s="39">
        <f>SUM(B6:F6)</f>
        <v>0.13319999999999821</v>
      </c>
      <c r="J6" s="56">
        <f t="shared" ref="J6:J15" si="0">(C6/I6)*100</f>
        <v>84.459459459463787</v>
      </c>
      <c r="K6" s="39">
        <f t="shared" ref="K6:K15" si="1">(B6/I6)*100</f>
        <v>-1.876876876880863</v>
      </c>
      <c r="L6" s="39">
        <f>(D6/I6)*100</f>
        <v>3.7537537536116959E-2</v>
      </c>
      <c r="M6" s="39">
        <f>(E6/I6)*100</f>
        <v>14.977477477478779</v>
      </c>
      <c r="N6" s="39">
        <f>(F6/I6)*100</f>
        <v>2.4024024024021702</v>
      </c>
      <c r="O6" s="39">
        <f>(G6/I6)*100</f>
        <v>82.58258258258293</v>
      </c>
      <c r="P6" s="58">
        <f>(H6/I6)*100</f>
        <v>17.379879879880949</v>
      </c>
      <c r="Q6" s="57">
        <f>(I6/'Final-Total Dry Solids &amp; Pellet'!I6)*100</f>
        <v>2.2629008282012868</v>
      </c>
      <c r="R6" s="57">
        <f>(G6/'Final-Total Dry Solids &amp; Pellet'!I6)*100</f>
        <v>1.8687619452112809</v>
      </c>
      <c r="S6" s="39">
        <f>(H6/'Final-Total Dry Solids &amp; Pellet'!I6)*100</f>
        <v>0.3932894457422148</v>
      </c>
      <c r="T6" s="39">
        <f>(C6/'Final-Total Dry Solids &amp; Pellet'!I6)*100</f>
        <v>1.9112338076025364</v>
      </c>
      <c r="U6" s="39">
        <f>(B6/'Final-Total Dry Solids &amp; Pellet'!I6)*100</f>
        <v>-4.2471862391255492E-2</v>
      </c>
      <c r="V6" s="39">
        <f>(D6/'Final-Total Dry Solids &amp; Pellet'!I6)*100</f>
        <v>8.4943724779115942E-4</v>
      </c>
      <c r="W6" s="39">
        <f>(E6/'Final-Total Dry Solids &amp; Pellet'!I6)*100</f>
        <v>0.3389254618815285</v>
      </c>
      <c r="X6" s="58">
        <f>(F6/'Final-Total Dry Solids &amp; Pellet'!I6)*100</f>
        <v>5.4363983860686318E-2</v>
      </c>
    </row>
    <row r="7" spans="1:24" s="38" customFormat="1" x14ac:dyDescent="0.25">
      <c r="A7" s="39" t="s">
        <v>92</v>
      </c>
      <c r="B7" s="20">
        <f>'Final-Total Dry Solids &amp; Pellet'!B7-'Final-Total Fixed Solids'!B7</f>
        <v>-7.5000000000269296E-3</v>
      </c>
      <c r="C7">
        <f>'Final-Total Dry Solids &amp; Pellet'!C7-'Final-Total Fixed Solids'!C7</f>
        <v>0.13500000000001844</v>
      </c>
      <c r="D7">
        <f>'Final-Total Dry Solids &amp; Pellet'!D7-'Final-Total Fixed Solids'!D7</f>
        <v>8.0000000000168825E-4</v>
      </c>
      <c r="E7">
        <f>'Final-Total Dry Solids &amp; Pellet'!E7-'Final-Total Fixed Solids'!E7</f>
        <v>1.1249999999989768E-2</v>
      </c>
      <c r="F7">
        <f>'Final-Total Dry Solids &amp; Pellet'!F7-'Final-Total Fixed Solids'!F7</f>
        <v>2.6500000000027057E-3</v>
      </c>
      <c r="G7" s="39">
        <f t="shared" ref="G7:G15" si="2">B7+C7</f>
        <v>0.12749999999999151</v>
      </c>
      <c r="H7" s="39">
        <f t="shared" ref="H7:H15" si="3">E7+F7</f>
        <v>1.3899999999992474E-2</v>
      </c>
      <c r="I7" s="39">
        <f t="shared" ref="I7:I15" si="4">SUM(B7:F7)</f>
        <v>0.14219999999998567</v>
      </c>
      <c r="J7" s="56">
        <f t="shared" si="0"/>
        <v>94.936708860782034</v>
      </c>
      <c r="K7" s="39">
        <f t="shared" si="1"/>
        <v>-5.2742616033949963</v>
      </c>
      <c r="L7" s="39">
        <f t="shared" ref="L7:L15" si="5">(D7/I7)*100</f>
        <v>0.56258790436130013</v>
      </c>
      <c r="M7" s="39">
        <f t="shared" ref="M7:M15" si="6">(E7/I7)*100</f>
        <v>7.9113924050568922</v>
      </c>
      <c r="N7" s="39">
        <f t="shared" ref="N7:N15" si="7">(F7/I7)*100</f>
        <v>1.8635724331947772</v>
      </c>
      <c r="O7" s="39">
        <f t="shared" ref="O7:O15" si="8">(G7/I7)*100</f>
        <v>89.662447257387029</v>
      </c>
      <c r="P7" s="58">
        <f t="shared" ref="P7:P15" si="9">(H7/I7)*100</f>
        <v>9.7749648382516696</v>
      </c>
      <c r="Q7" s="57">
        <f>(I7/'Final-Total Dry Solids &amp; Pellet'!I7)*100</f>
        <v>2.1388604777087088</v>
      </c>
      <c r="R7" s="57">
        <f>(G7/'Final-Total Dry Solids &amp; Pellet'!I7)*100</f>
        <v>1.9177546477346672</v>
      </c>
      <c r="S7" s="39">
        <f>(H7/'Final-Total Dry Solids &amp; Pellet'!I7)*100</f>
        <v>0.20907285963528799</v>
      </c>
      <c r="T7" s="39">
        <f>(C7/'Final-Total Dry Solids &amp; Pellet'!I7)*100</f>
        <v>2.0305637446606486</v>
      </c>
      <c r="U7" s="39">
        <f>(B7/'Final-Total Dry Solids &amp; Pellet'!I7)*100</f>
        <v>-0.11280909692598123</v>
      </c>
      <c r="V7" s="39">
        <f>(D7/'Final-Total Dry Solids &amp; Pellet'!I7)*100</f>
        <v>1.2032970338753519E-2</v>
      </c>
      <c r="W7" s="39">
        <f>(E7/'Final-Total Dry Solids &amp; Pellet'!I7)*100</f>
        <v>0.16921364538821038</v>
      </c>
      <c r="X7" s="58">
        <f>(F7/'Final-Total Dry Solids &amp; Pellet'!I7)*100</f>
        <v>3.9859214247077612E-2</v>
      </c>
    </row>
    <row r="8" spans="1:24" x14ac:dyDescent="0.25">
      <c r="A8" t="s">
        <v>75</v>
      </c>
      <c r="B8" s="20">
        <f>'Final-Total Dry Solids &amp; Pellet'!B8-'Final-Total Fixed Solids'!B8</f>
        <v>9.9999999999877964E-3</v>
      </c>
      <c r="C8">
        <f>'Final-Total Dry Solids &amp; Pellet'!C8-'Final-Total Fixed Solids'!C8</f>
        <v>0.12000000000000899</v>
      </c>
      <c r="D8">
        <f>'Final-Total Dry Solids &amp; Pellet'!D8-'Final-Total Fixed Solids'!D8</f>
        <v>8.4999999999624265E-4</v>
      </c>
      <c r="E8">
        <f>'Final-Total Dry Solids &amp; Pellet'!E8-'Final-Total Fixed Solids'!E8</f>
        <v>1.4050000000011664E-2</v>
      </c>
      <c r="F8">
        <f>'Final-Total Dry Solids &amp; Pellet'!F8-'Final-Total Fixed Solids'!F8</f>
        <v>3.0999999999998806E-3</v>
      </c>
      <c r="G8" s="39">
        <f t="shared" si="2"/>
        <v>0.12999999999999678</v>
      </c>
      <c r="H8" s="39">
        <f t="shared" si="3"/>
        <v>1.7150000000011545E-2</v>
      </c>
      <c r="I8" s="39">
        <f t="shared" si="4"/>
        <v>0.14800000000000457</v>
      </c>
      <c r="J8" s="56">
        <f t="shared" si="0"/>
        <v>81.081081081084648</v>
      </c>
      <c r="K8" s="39">
        <f t="shared" si="1"/>
        <v>6.7567567567483025</v>
      </c>
      <c r="L8" s="39">
        <f t="shared" si="5"/>
        <v>0.57432432432176783</v>
      </c>
      <c r="M8" s="39">
        <f t="shared" si="6"/>
        <v>9.4932432432508325</v>
      </c>
      <c r="N8" s="39">
        <f t="shared" si="7"/>
        <v>2.0945945945944495</v>
      </c>
      <c r="O8" s="39">
        <f t="shared" si="8"/>
        <v>87.83783783783295</v>
      </c>
      <c r="P8" s="58">
        <f t="shared" si="9"/>
        <v>11.58783783784528</v>
      </c>
      <c r="Q8" s="57">
        <f>(I8/'Final-Total Dry Solids &amp; Pellet'!I8)*100</f>
        <v>2.1311215747261141</v>
      </c>
      <c r="R8" s="57">
        <f>(G8/'Final-Total Dry Solids &amp; Pellet'!I8)*100</f>
        <v>1.871931112934996</v>
      </c>
      <c r="S8" s="39">
        <f>(H8/'Final-Total Dry Solids &amp; Pellet'!I8)*100</f>
        <v>0.24695091220659685</v>
      </c>
      <c r="T8" s="39">
        <f>(C8/'Final-Total Dry Solids &amp; Pellet'!I8)*100</f>
        <v>1.7279364119401686</v>
      </c>
      <c r="U8" s="39">
        <f>(B8/'Final-Total Dry Solids &amp; Pellet'!I8)*100</f>
        <v>0.14399470099482753</v>
      </c>
      <c r="V8" s="39">
        <f>(D8/'Final-Total Dry Solids &amp; Pellet'!I8)*100</f>
        <v>1.2239549584521173E-2</v>
      </c>
      <c r="W8" s="39">
        <f>(E8/'Final-Total Dry Solids &amp; Pellet'!I8)*100</f>
        <v>0.20231255489814753</v>
      </c>
      <c r="X8" s="58">
        <f>(F8/'Final-Total Dry Solids &amp; Pellet'!I8)*100</f>
        <v>4.463835730844929E-2</v>
      </c>
    </row>
    <row r="9" spans="1:24" ht="15.75" customHeight="1" x14ac:dyDescent="0.25">
      <c r="A9" t="s">
        <v>76</v>
      </c>
      <c r="B9" s="20">
        <f>'Final-Total Dry Solids &amp; Pellet'!B9-'Final-Total Fixed Solids'!B9</f>
        <v>2.4999999999941735E-3</v>
      </c>
      <c r="C9">
        <f>'Final-Total Dry Solids &amp; Pellet'!C9-'Final-Total Fixed Solids'!C9</f>
        <v>0.11000000000001009</v>
      </c>
      <c r="D9">
        <f>'Final-Total Dry Solids &amp; Pellet'!D9-'Final-Total Fixed Solids'!D9</f>
        <v>8.4999999999624265E-4</v>
      </c>
      <c r="E9">
        <f>'Final-Total Dry Solids &amp; Pellet'!E9-'Final-Total Fixed Solids'!E9</f>
        <v>1.9500000000000739E-2</v>
      </c>
      <c r="F9">
        <f>'Final-Total Dry Solids &amp; Pellet'!F9-'Final-Total Fixed Solids'!F9</f>
        <v>3.3999999999991815E-3</v>
      </c>
      <c r="G9" s="39">
        <f t="shared" si="2"/>
        <v>0.11250000000000426</v>
      </c>
      <c r="H9" s="39">
        <f t="shared" si="3"/>
        <v>2.289999999999992E-2</v>
      </c>
      <c r="I9" s="39">
        <f t="shared" si="4"/>
        <v>0.13625000000000043</v>
      </c>
      <c r="J9" s="56">
        <f t="shared" si="0"/>
        <v>80.733944954135595</v>
      </c>
      <c r="K9" s="39">
        <f t="shared" si="1"/>
        <v>1.8348623853168191</v>
      </c>
      <c r="L9" s="39">
        <f t="shared" si="5"/>
        <v>0.62385321100641467</v>
      </c>
      <c r="M9" s="39">
        <f t="shared" si="6"/>
        <v>14.311926605505084</v>
      </c>
      <c r="N9" s="39">
        <f t="shared" si="7"/>
        <v>2.4954128440360885</v>
      </c>
      <c r="O9" s="39">
        <f t="shared" si="8"/>
        <v>82.568807339452405</v>
      </c>
      <c r="P9" s="58">
        <f t="shared" si="9"/>
        <v>16.807339449541171</v>
      </c>
      <c r="Q9" s="57">
        <f>(I9/'Final-Total Dry Solids &amp; Pellet'!I9)*100</f>
        <v>1.9169351548320863</v>
      </c>
      <c r="R9" s="57">
        <f>(G9/'Final-Total Dry Solids &amp; Pellet'!I9)*100</f>
        <v>1.5827904948155387</v>
      </c>
      <c r="S9" s="39">
        <f>(H9/'Final-Total Dry Solids &amp; Pellet'!I9)*100</f>
        <v>0.32218579850021639</v>
      </c>
      <c r="T9" s="39">
        <f>(C9/'Final-Total Dry Solids &amp; Pellet'!I9)*100</f>
        <v>1.5476173727086102</v>
      </c>
      <c r="U9" s="39">
        <f>(B9/'Final-Total Dry Solids &amp; Pellet'!I9)*100</f>
        <v>3.5173122106928675E-2</v>
      </c>
      <c r="V9" s="39">
        <f>(D9/'Final-Total Dry Solids &amp; Pellet'!I9)*100</f>
        <v>1.1958861516330757E-2</v>
      </c>
      <c r="W9" s="39">
        <f>(E9/'Final-Total Dry Solids &amp; Pellet'!I9)*100</f>
        <v>0.27435035243469341</v>
      </c>
      <c r="X9" s="58">
        <f>(F9/'Final-Total Dry Solids &amp; Pellet'!I9)*100</f>
        <v>4.7835446065522959E-2</v>
      </c>
    </row>
    <row r="10" spans="1:24" x14ac:dyDescent="0.25">
      <c r="A10" s="39" t="s">
        <v>77</v>
      </c>
      <c r="B10" s="20">
        <f>'Final-Total Dry Solids &amp; Pellet'!B10-'Final-Total Fixed Solids'!B10</f>
        <v>-4.9999999999994493E-3</v>
      </c>
      <c r="C10">
        <f>'Final-Total Dry Solids &amp; Pellet'!C10-'Final-Total Fixed Solids'!C10</f>
        <v>0.11750000000000371</v>
      </c>
      <c r="D10">
        <f>'Final-Total Dry Solids &amp; Pellet'!D10-'Final-Total Fixed Solids'!D10</f>
        <v>9.9999999999766942E-4</v>
      </c>
      <c r="E10">
        <f>'Final-Total Dry Solids &amp; Pellet'!E10-'Final-Total Fixed Solids'!E10</f>
        <v>1.8799999999998818E-2</v>
      </c>
      <c r="F10">
        <f>'Final-Total Dry Solids &amp; Pellet'!F10-'Final-Total Fixed Solids'!F10</f>
        <v>2.5500000000029388E-3</v>
      </c>
      <c r="G10" s="39">
        <f t="shared" si="2"/>
        <v>0.11250000000000426</v>
      </c>
      <c r="H10" s="39">
        <f t="shared" si="3"/>
        <v>2.1350000000001756E-2</v>
      </c>
      <c r="I10" s="39">
        <f t="shared" si="4"/>
        <v>0.13485000000000369</v>
      </c>
      <c r="J10" s="56">
        <f t="shared" si="0"/>
        <v>87.133852428624763</v>
      </c>
      <c r="K10" s="39">
        <f t="shared" si="1"/>
        <v>-3.7078235076005286</v>
      </c>
      <c r="L10" s="39">
        <f t="shared" si="5"/>
        <v>0.7415647015184591</v>
      </c>
      <c r="M10" s="39">
        <f t="shared" si="6"/>
        <v>13.941416388578645</v>
      </c>
      <c r="N10" s="39">
        <f t="shared" si="7"/>
        <v>1.890989988878657</v>
      </c>
      <c r="O10" s="39">
        <f t="shared" si="8"/>
        <v>83.426028921024241</v>
      </c>
      <c r="P10" s="58">
        <f t="shared" si="9"/>
        <v>15.832406377457303</v>
      </c>
      <c r="Q10" s="57">
        <f>(I10/'Final-Total Dry Solids &amp; Pellet'!I10)*100</f>
        <v>1.8657903839502363</v>
      </c>
      <c r="R10" s="57">
        <f>(G10/'Final-Total Dry Solids &amp; Pellet'!I10)*100</f>
        <v>1.5565548253200132</v>
      </c>
      <c r="S10" s="39">
        <f>(H10/'Final-Total Dry Solids &amp; Pellet'!I10)*100</f>
        <v>0.2953995157385223</v>
      </c>
      <c r="T10" s="39">
        <f>(C10/'Final-Total Dry Solids &amp; Pellet'!I10)*100</f>
        <v>1.6257350397786703</v>
      </c>
      <c r="U10" s="39">
        <f>(B10/'Final-Total Dry Solids &amp; Pellet'!I10)*100</f>
        <v>-6.9180214458657019E-2</v>
      </c>
      <c r="V10" s="39">
        <f>(D10/'Final-Total Dry Solids &amp; Pellet'!I10)*100</f>
        <v>1.383604289170068E-2</v>
      </c>
      <c r="W10" s="39">
        <f>(E10/'Final-Total Dry Solids &amp; Pellet'!I10)*100</f>
        <v>0.26011760636456266</v>
      </c>
      <c r="X10" s="58">
        <f>(F10/'Final-Total Dry Solids &amp; Pellet'!I10)*100</f>
        <v>3.5281909373959627E-2</v>
      </c>
    </row>
    <row r="11" spans="1:24" s="38" customFormat="1" x14ac:dyDescent="0.25">
      <c r="A11" t="s">
        <v>78</v>
      </c>
      <c r="B11" s="20">
        <f>'Final-Total Dry Solids &amp; Pellet'!B11-'Final-Total Fixed Solids'!B11</f>
        <v>-1.2500000000015277E-2</v>
      </c>
      <c r="C11">
        <f>'Final-Total Dry Solids &amp; Pellet'!C11-'Final-Total Fixed Solids'!C11</f>
        <v>8.2500000000007567E-2</v>
      </c>
      <c r="D11" s="59">
        <f>'Final-Total Dry Solids &amp; Pellet'!D11-'Final-Total Fixed Solids'!D11</f>
        <v>9.9999999999766942E-4</v>
      </c>
      <c r="E11">
        <f>'Final-Total Dry Solids &amp; Pellet'!E11-'Final-Total Fixed Solids'!E11</f>
        <v>2.2100000000001785E-2</v>
      </c>
      <c r="F11">
        <f>'Final-Total Dry Solids &amp; Pellet'!F10-'Final-Total Fixed Solids'!F11</f>
        <v>3.5650000000003956E-2</v>
      </c>
      <c r="G11" s="39">
        <f t="shared" si="2"/>
        <v>6.9999999999992291E-2</v>
      </c>
      <c r="H11" s="39">
        <f t="shared" si="3"/>
        <v>5.7750000000005741E-2</v>
      </c>
      <c r="I11" s="39">
        <f t="shared" si="4"/>
        <v>0.1287499999999957</v>
      </c>
      <c r="J11" s="56">
        <f t="shared" si="0"/>
        <v>64.077669902920647</v>
      </c>
      <c r="K11" s="39">
        <f t="shared" si="1"/>
        <v>-9.7087378640898603</v>
      </c>
      <c r="L11" s="39">
        <f t="shared" si="5"/>
        <v>0.77669902912442934</v>
      </c>
      <c r="M11" s="39">
        <f t="shared" si="6"/>
        <v>17.165048543691281</v>
      </c>
      <c r="N11" s="39">
        <f t="shared" si="7"/>
        <v>27.689320388353512</v>
      </c>
      <c r="O11" s="39">
        <f t="shared" si="8"/>
        <v>54.368932038830778</v>
      </c>
      <c r="P11" s="58">
        <f t="shared" si="9"/>
        <v>44.854368932044792</v>
      </c>
      <c r="Q11" s="57">
        <f>(I11/'Final-Total Dry Solids &amp; Pellet'!I11)*100</f>
        <v>1.765343059288045</v>
      </c>
      <c r="R11" s="57">
        <f>(G11/'Final-Total Dry Solids &amp; Pellet'!I11)*100</f>
        <v>0.95979816815653318</v>
      </c>
      <c r="S11" s="39">
        <f>(H11/'Final-Total Dry Solids &amp; Pellet'!I11)*100</f>
        <v>0.79183348872930592</v>
      </c>
      <c r="T11" s="39">
        <f>(C11/'Final-Total Dry Solids &amp; Pellet'!I11)*100</f>
        <v>1.131190698184714</v>
      </c>
      <c r="U11" s="39">
        <f>(B11/'Final-Total Dry Solids &amp; Pellet'!I11)*100</f>
        <v>-0.1713925300281807</v>
      </c>
      <c r="V11" s="39">
        <v>0</v>
      </c>
      <c r="W11" s="39">
        <f>(E11/'Final-Total Dry Solids &amp; Pellet'!I11)*100</f>
        <v>0.30302199308947764</v>
      </c>
      <c r="X11" s="58">
        <f>(F11/'Final-Total Dry Solids &amp; Pellet'!I11)*100</f>
        <v>0.48881149563982823</v>
      </c>
    </row>
    <row r="12" spans="1:24" x14ac:dyDescent="0.25">
      <c r="A12" s="59" t="s">
        <v>79</v>
      </c>
      <c r="B12" s="20">
        <f>'Final-Total Dry Solids &amp; Pellet'!B12-'Final-Total Fixed Solids'!B12</f>
        <v>1.2499999999993183E-2</v>
      </c>
      <c r="C12">
        <f>'Final-Total Dry Solids &amp; Pellet'!C12-'Final-Total Fixed Solids'!C12</f>
        <v>9.5000000000000639E-2</v>
      </c>
      <c r="D12">
        <f>'Final-Total Dry Solids &amp; Pellet'!D12-'Final-Total Fixed Solids'!D12</f>
        <v>1.0499999999993292E-3</v>
      </c>
      <c r="E12">
        <f>'Final-Total Dry Solids &amp; Pellet'!E12-'Final-Total Fixed Solids'!E12</f>
        <v>1.7200000000002547E-2</v>
      </c>
      <c r="F12">
        <f>'Final-Total Dry Solids &amp; Pellet'!F11-'Final-Total Fixed Solids'!F12</f>
        <v>-2.4049999999999017E-2</v>
      </c>
      <c r="G12" s="39">
        <f t="shared" si="2"/>
        <v>0.10749999999999382</v>
      </c>
      <c r="H12" s="39">
        <f t="shared" si="3"/>
        <v>-6.84999999999647E-3</v>
      </c>
      <c r="I12" s="39">
        <f t="shared" si="4"/>
        <v>0.10169999999999668</v>
      </c>
      <c r="J12" s="56">
        <f t="shared" si="0"/>
        <v>93.411996066867005</v>
      </c>
      <c r="K12" s="39">
        <f t="shared" si="1"/>
        <v>12.291052114054663</v>
      </c>
      <c r="L12" s="39">
        <f t="shared" si="5"/>
        <v>1.0324483775804951</v>
      </c>
      <c r="M12" s="39">
        <f t="shared" si="6"/>
        <v>16.912487708950941</v>
      </c>
      <c r="N12" s="39">
        <f t="shared" si="7"/>
        <v>-23.647984267453097</v>
      </c>
      <c r="O12" s="39">
        <f t="shared" si="8"/>
        <v>105.70304818092167</v>
      </c>
      <c r="P12" s="58">
        <f t="shared" si="9"/>
        <v>-6.735496558502156</v>
      </c>
      <c r="Q12" s="57">
        <f>(I12/'Final-Total Dry Solids &amp; Pellet'!I12)*100</f>
        <v>1.365228947686318</v>
      </c>
      <c r="R12" s="57">
        <f>(G12/'Final-Total Dry Solids &amp; Pellet'!I12)*100</f>
        <v>1.4430886123527584</v>
      </c>
      <c r="S12" s="39">
        <f>(H12/'Final-Total Dry Solids &amp; Pellet'!I12)*100</f>
        <v>-9.1954948787087154E-2</v>
      </c>
      <c r="T12" s="39">
        <f>(C12/'Final-Total Dry Solids &amp; Pellet'!I12)*100</f>
        <v>1.275287610916473</v>
      </c>
      <c r="U12" s="39">
        <f>(B12/'Final-Total Dry Solids &amp; Pellet'!I12)*100</f>
        <v>0.1678010014362854</v>
      </c>
      <c r="V12" s="39">
        <f>(D12/'Final-Total Dry Solids &amp; Pellet'!I12)*100</f>
        <v>1.4095284120646655E-2</v>
      </c>
      <c r="W12" s="39">
        <f>(E12/'Final-Total Dry Solids &amp; Pellet'!I12)*100</f>
        <v>0.23089417797648881</v>
      </c>
      <c r="X12" s="58">
        <f>(F12/'Final-Total Dry Solids &amp; Pellet'!I12)*100</f>
        <v>-0.32284912676357597</v>
      </c>
    </row>
    <row r="13" spans="1:24" s="31" customFormat="1" x14ac:dyDescent="0.25">
      <c r="A13" s="59" t="s">
        <v>80</v>
      </c>
      <c r="B13" s="20">
        <f>'Final-Total Dry Solids &amp; Pellet'!B13-'Final-Total Fixed Solids'!B13</f>
        <v>5.7499999999999218E-2</v>
      </c>
      <c r="C13">
        <f>'Final-Total Dry Solids &amp; Pellet'!C13-'Final-Total Fixed Solids'!C13</f>
        <v>0.34250000000000114</v>
      </c>
      <c r="D13" s="59">
        <f>'Final-Total Dry Solids &amp; Pellet'!D13-'Final-Total Fixed Solids'!D13</f>
        <v>1.1000000000009891E-3</v>
      </c>
      <c r="E13">
        <f>'Final-Total Dry Solids &amp; Pellet'!E13-'Final-Total Fixed Solids'!E13</f>
        <v>1.549999999998164E-3</v>
      </c>
      <c r="F13">
        <f>'Final-Total Dry Solids &amp; Pellet'!F12-'Final-Total Fixed Solids'!F13</f>
        <v>0.57000000000000384</v>
      </c>
      <c r="G13" s="39">
        <f t="shared" si="2"/>
        <v>0.40000000000000036</v>
      </c>
      <c r="H13" s="39">
        <f t="shared" si="3"/>
        <v>0.571550000000002</v>
      </c>
      <c r="I13" s="39">
        <f t="shared" si="4"/>
        <v>0.97265000000000335</v>
      </c>
      <c r="J13" s="56">
        <f t="shared" si="0"/>
        <v>35.21307767439469</v>
      </c>
      <c r="K13" s="39">
        <f t="shared" si="1"/>
        <v>5.9116845730734617</v>
      </c>
      <c r="L13" s="39">
        <f t="shared" si="5"/>
        <v>0.11309309618063899</v>
      </c>
      <c r="M13" s="39">
        <f t="shared" si="6"/>
        <v>0.15935845370875018</v>
      </c>
      <c r="N13" s="39">
        <f t="shared" si="7"/>
        <v>58.602786202642456</v>
      </c>
      <c r="O13" s="39">
        <f t="shared" si="8"/>
        <v>41.124762247468148</v>
      </c>
      <c r="P13" s="58">
        <f t="shared" si="9"/>
        <v>58.762144656351211</v>
      </c>
      <c r="Q13" s="57">
        <f>(I13/'Final-Total Dry Solids &amp; Pellet'!I13)*100</f>
        <v>18.044784980149252</v>
      </c>
      <c r="R13" s="57">
        <f>(G13/'Final-Total Dry Solids &amp; Pellet'!I13)*100</f>
        <v>7.4208749211532243</v>
      </c>
      <c r="S13" s="39">
        <f>(H13/'Final-Total Dry Solids &amp; Pellet'!I13)*100</f>
        <v>10.60350265296284</v>
      </c>
      <c r="T13" s="39">
        <f>(C13/'Final-Total Dry Solids &amp; Pellet'!I13)*100</f>
        <v>6.3541241512374631</v>
      </c>
      <c r="U13" s="39">
        <f>(B13/'Final-Total Dry Solids &amp; Pellet'!I13)*100</f>
        <v>1.0667507699157606</v>
      </c>
      <c r="V13" s="39">
        <f>(D13/'Final-Total Dry Solids &amp; Pellet'!I13)*100</f>
        <v>2.0407406033189697E-2</v>
      </c>
      <c r="W13" s="39">
        <f>(E13/'Final-Total Dry Solids &amp; Pellet'!I13)*100</f>
        <v>2.8755890319434655E-2</v>
      </c>
      <c r="X13" s="58">
        <f>(F13/'Final-Total Dry Solids &amp; Pellet'!I13)*100</f>
        <v>10.574746762643406</v>
      </c>
    </row>
    <row r="14" spans="1:24" s="31" customFormat="1" x14ac:dyDescent="0.25">
      <c r="A14" s="59" t="s">
        <v>81</v>
      </c>
      <c r="B14" s="20">
        <f>'Final-Total Dry Solids &amp; Pellet'!B14-'Final-Total Fixed Solids'!B14</f>
        <v>0.11499999999999844</v>
      </c>
      <c r="C14">
        <f>'Final-Total Dry Solids &amp; Pellet'!C14-'Final-Total Fixed Solids'!C14</f>
        <v>0.1200000000000091</v>
      </c>
      <c r="D14">
        <f>'Final-Total Dry Solids &amp; Pellet'!D14-'Final-Total Fixed Solids'!D14</f>
        <v>1.300000000000523E-3</v>
      </c>
      <c r="E14">
        <f>'Final-Total Dry Solids &amp; Pellet'!E14-'Final-Total Fixed Solids'!E14</f>
        <v>1.7500000000012506E-3</v>
      </c>
      <c r="F14" t="e">
        <f>'Final-Total Dry Solids &amp; Pellet'!F13-'Final-Total Fixed Solids'!F14</f>
        <v>#REF!</v>
      </c>
      <c r="G14" s="39">
        <f t="shared" si="2"/>
        <v>0.23500000000000754</v>
      </c>
      <c r="H14" s="39" t="e">
        <f t="shared" si="3"/>
        <v>#REF!</v>
      </c>
      <c r="I14" s="39" t="e">
        <f t="shared" si="4"/>
        <v>#REF!</v>
      </c>
      <c r="J14" s="56" t="e">
        <f t="shared" si="0"/>
        <v>#REF!</v>
      </c>
      <c r="K14" s="39" t="e">
        <f t="shared" si="1"/>
        <v>#REF!</v>
      </c>
      <c r="L14" s="39" t="e">
        <f t="shared" si="5"/>
        <v>#REF!</v>
      </c>
      <c r="M14" s="39" t="e">
        <f t="shared" si="6"/>
        <v>#REF!</v>
      </c>
      <c r="N14" s="39" t="e">
        <f t="shared" si="7"/>
        <v>#REF!</v>
      </c>
      <c r="O14" s="39" t="e">
        <f t="shared" si="8"/>
        <v>#REF!</v>
      </c>
      <c r="P14" s="58" t="e">
        <f t="shared" si="9"/>
        <v>#REF!</v>
      </c>
      <c r="Q14" s="57" t="e">
        <f>(I14/'Final-Total Dry Solids &amp; Pellet'!I14)*100</f>
        <v>#REF!</v>
      </c>
      <c r="R14" s="57" t="e">
        <f>(G14/'Final-Total Dry Solids &amp; Pellet'!I14)*100</f>
        <v>#REF!</v>
      </c>
      <c r="S14" s="39" t="e">
        <f>(H14/'Final-Total Dry Solids &amp; Pellet'!I14)*100</f>
        <v>#REF!</v>
      </c>
      <c r="T14" s="39" t="e">
        <f>(C14/'Final-Total Dry Solids &amp; Pellet'!I14)*100</f>
        <v>#REF!</v>
      </c>
      <c r="U14" s="39" t="e">
        <f>(B14/'Final-Total Dry Solids &amp; Pellet'!I14)*100</f>
        <v>#REF!</v>
      </c>
      <c r="V14" s="39" t="e">
        <f>(D14/'Final-Total Dry Solids &amp; Pellet'!I14)*100</f>
        <v>#REF!</v>
      </c>
      <c r="W14" s="39" t="e">
        <f>(E14/'Final-Total Dry Solids &amp; Pellet'!I14)*100</f>
        <v>#REF!</v>
      </c>
      <c r="X14" s="58" t="e">
        <f>(F14/'Final-Total Dry Solids &amp; Pellet'!I14)*100</f>
        <v>#REF!</v>
      </c>
    </row>
    <row r="15" spans="1:24" s="59" customFormat="1" x14ac:dyDescent="0.25">
      <c r="A15" s="39" t="s">
        <v>82</v>
      </c>
      <c r="B15" s="78">
        <f>'Final-Total Dry Solids &amp; Pellet'!B15-'Final-Total Fixed Solids'!B15</f>
        <v>3.2500000000001972E-2</v>
      </c>
      <c r="C15" s="59">
        <f>'Final-Total Dry Solids &amp; Pellet'!C15-'Final-Total Fixed Solids'!C15</f>
        <v>0.40750000000000508</v>
      </c>
      <c r="D15" s="59">
        <f>'Final-Total Dry Solids &amp; Pellet'!D15-'Final-Total Fixed Solids'!D15</f>
        <v>6.0000000000215437E-4</v>
      </c>
      <c r="E15" s="59">
        <f>'Final-Total Dry Solids &amp; Pellet'!E15-'Final-Total Fixed Solids'!E15</f>
        <v>1.1000000000009891E-3</v>
      </c>
      <c r="F15" s="59" t="e">
        <f>'Final-Total Dry Solids &amp; Pellet'!F14-'Final-Total Fixed Solids'!F15</f>
        <v>#REF!</v>
      </c>
      <c r="G15" s="39">
        <f t="shared" si="2"/>
        <v>0.44000000000000705</v>
      </c>
      <c r="H15" s="39" t="e">
        <f t="shared" si="3"/>
        <v>#REF!</v>
      </c>
      <c r="I15" s="39" t="e">
        <f t="shared" si="4"/>
        <v>#REF!</v>
      </c>
      <c r="J15" s="56" t="e">
        <f t="shared" si="0"/>
        <v>#REF!</v>
      </c>
      <c r="K15" s="39" t="e">
        <f t="shared" si="1"/>
        <v>#REF!</v>
      </c>
      <c r="L15" s="39" t="e">
        <f t="shared" si="5"/>
        <v>#REF!</v>
      </c>
      <c r="M15" s="39" t="e">
        <f t="shared" si="6"/>
        <v>#REF!</v>
      </c>
      <c r="N15" s="39" t="e">
        <f t="shared" si="7"/>
        <v>#REF!</v>
      </c>
      <c r="O15" s="39" t="e">
        <f t="shared" si="8"/>
        <v>#REF!</v>
      </c>
      <c r="P15" s="58" t="e">
        <f t="shared" si="9"/>
        <v>#REF!</v>
      </c>
      <c r="Q15" s="57" t="e">
        <f>(I15/'Final-Total Dry Solids &amp; Pellet'!I15)*100</f>
        <v>#REF!</v>
      </c>
      <c r="R15" s="57">
        <f>(G15/'Final-Total Dry Solids &amp; Pellet'!I15)*100</f>
        <v>12.789954072437842</v>
      </c>
      <c r="S15" s="39" t="e">
        <f>(H15/'Final-Total Dry Solids &amp; Pellet'!I15)*100</f>
        <v>#REF!</v>
      </c>
      <c r="T15" s="39">
        <f>(C15/'Final-Total Dry Solids &amp; Pellet'!I15)*100</f>
        <v>11.845241555723641</v>
      </c>
      <c r="U15" s="39">
        <f>(B15/'Final-Total Dry Solids &amp; Pellet'!I15)*100</f>
        <v>0.94471251671420098</v>
      </c>
      <c r="V15" s="39">
        <f>(D15/'Final-Total Dry Solids &amp; Pellet'!I15)*100</f>
        <v>1.7440846462477583E-2</v>
      </c>
      <c r="W15" s="39">
        <f>(E15/'Final-Total Dry Solids &amp; Pellet'!I15)*100</f>
        <v>3.1974885181122847E-2</v>
      </c>
      <c r="X15" s="58" t="e">
        <f>(F15/'Final-Total Dry Solids &amp; Pellet'!I15)*100</f>
        <v>#REF!</v>
      </c>
    </row>
    <row r="18" spans="1:4" x14ac:dyDescent="0.25">
      <c r="A18" s="43" t="s">
        <v>74</v>
      </c>
      <c r="B18" s="105"/>
      <c r="C18" s="106"/>
      <c r="D18" s="106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2018-11-07T16:34:38Z</dcterms:modified>
</cp:coreProperties>
</file>